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05" yWindow="6552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'入力'!$B$1:$T$35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<sst xmlns="http://schemas.openxmlformats.org/spreadsheetml/2006/main" count="693" uniqueCount="688">
  <si>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</si>
  <si>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</si>
  <si>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</si>
  <si>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</si>
  <si>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</si>
  <si>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</si>
  <si>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</si>
  <si>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</si>
  <si>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</si>
  <si>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</si>
  <si>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</si>
  <si>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</si>
  <si>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</si>
  <si>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</si>
  <si>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</si>
  <si>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</si>
  <si>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</si>
  <si>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</si>
  <si>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</si>
  <si>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</si>
  <si>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</si>
  <si>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</si>
  <si>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</si>
  <si>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</si>
  <si>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</si>
  <si>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</si>
  <si>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</si>
  <si>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</si>
  <si>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</si>
  <si>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</si>
  <si>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</si>
  <si>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</si>
  <si>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</si>
  <si>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</si>
  <si>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</si>
  <si>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</si>
  <si>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</si>
  <si>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</si>
  <si>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</si>
  <si>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</si>
  <si>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</si>
  <si>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</si>
  <si>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</si>
  <si>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</si>
  <si>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</si>
  <si>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</si>
  <si>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</si>
  <si>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</si>
  <si>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</si>
  <si>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</si>
  <si>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</si>
  <si>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</si>
  <si>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</si>
  <si>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</si>
  <si>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</si>
  <si>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</si>
  <si>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</si>
  <si>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</si>
  <si>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</si>
  <si>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</si>
  <si>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</si>
  <si>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</si>
  <si>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</si>
  <si>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</si>
  <si>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</si>
  <si>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</si>
  <si>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</si>
  <si>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</si>
  <si>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</si>
  <si>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</si>
  <si>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</si>
  <si>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</si>
  <si>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</si>
  <si>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</si>
  <si>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</si>
  <si>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</si>
  <si>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</si>
  <si>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</si>
  <si>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</si>
  <si>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</si>
  <si>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</si>
  <si>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</si>
  <si>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</si>
  <si>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</si>
  <si>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</si>
  <si>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</si>
  <si>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</si>
  <si>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</si>
  <si>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</si>
  <si>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</si>
  <si>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</si>
  <si>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</si>
  <si>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</si>
  <si>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</si>
  <si>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</si>
  <si>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</si>
  <si>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</si>
  <si>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</si>
  <si>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</si>
  <si>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</si>
  <si>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</si>
  <si>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</si>
  <si>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</si>
  <si>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</si>
  <si>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</si>
  <si>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</si>
  <si>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</si>
  <si>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</si>
  <si>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</si>
  <si>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</si>
  <si>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</si>
  <si>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</si>
  <si>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</si>
  <si>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</si>
  <si>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</si>
  <si>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</si>
  <si>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</si>
  <si>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</si>
  <si>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</si>
  <si>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</si>
  <si>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</si>
  <si>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</si>
  <si>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</si>
  <si>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</si>
  <si>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</si>
  <si>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</si>
  <si>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</si>
  <si>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</si>
  <si>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</si>
  <si>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</si>
  <si>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</si>
  <si>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</si>
  <si>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</si>
  <si>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</si>
  <si>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</si>
  <si>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</si>
  <si>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</si>
  <si>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</si>
  <si>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</si>
  <si>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</si>
  <si>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</si>
  <si>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</si>
  <si>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</si>
  <si>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</si>
  <si>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</si>
  <si>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</si>
  <si>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</si>
  <si>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</si>
  <si>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</si>
  <si>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</si>
  <si>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</si>
  <si>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</si>
  <si>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</si>
  <si>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</si>
  <si>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</si>
  <si>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</si>
  <si>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</si>
  <si>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</si>
  <si>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</si>
  <si>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</si>
  <si>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</si>
  <si>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</si>
  <si>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</si>
  <si>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</si>
  <si>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</si>
  <si>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</si>
  <si>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</si>
  <si>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</si>
  <si>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</si>
  <si>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</si>
  <si>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</si>
  <si>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</si>
  <si>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</si>
  <si>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</si>
  <si>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</si>
  <si>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</si>
  <si>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</si>
  <si>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</si>
  <si>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</si>
  <si>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</si>
  <si>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</si>
  <si>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</si>
  <si>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</si>
  <si>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</si>
  <si>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</si>
  <si>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</si>
  <si>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</si>
  <si>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</si>
  <si>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</si>
  <si>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</si>
  <si>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</si>
  <si>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</si>
  <si>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</si>
  <si>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</si>
  <si>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</si>
  <si>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</si>
  <si>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</si>
  <si>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</si>
  <si>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</si>
  <si>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</si>
  <si>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</si>
  <si>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</si>
  <si>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</si>
  <si>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</si>
  <si>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</si>
  <si>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</si>
  <si>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</si>
  <si>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</si>
  <si>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</si>
  <si>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</si>
  <si>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</si>
  <si>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</si>
  <si>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</si>
  <si>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</si>
  <si>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</si>
  <si>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</si>
  <si>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</si>
  <si>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</si>
  <si>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</si>
  <si>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</si>
  <si>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</si>
  <si>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</si>
  <si>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</si>
  <si>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</si>
  <si>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</si>
  <si>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</si>
  <si>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</si>
  <si>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</si>
  <si>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</si>
  <si>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</si>
  <si>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</si>
  <si>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</si>
  <si>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</si>
  <si>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</si>
  <si>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</si>
  <si>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</si>
  <si>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</si>
  <si>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</si>
  <si>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</si>
  <si>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</si>
  <si>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</si>
  <si>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</si>
  <si>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</si>
  <si>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</si>
  <si>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</si>
  <si>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</si>
  <si>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</si>
  <si>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</si>
  <si>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</si>
  <si>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</si>
  <si>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</si>
  <si>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</si>
  <si>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</si>
  <si>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</si>
  <si>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</si>
  <si>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</si>
  <si>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</si>
  <si>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</si>
  <si>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</si>
  <si>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</si>
  <si>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</si>
  <si>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</si>
  <si>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</si>
  <si>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</si>
  <si>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</si>
  <si>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</si>
  <si>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</si>
  <si>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</si>
  <si>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</si>
  <si>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</si>
  <si>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</si>
  <si>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</si>
  <si>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</si>
  <si>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</si>
  <si>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</si>
  <si>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</si>
  <si>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</si>
  <si>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</si>
  <si>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</si>
  <si>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</si>
  <si>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</si>
  <si>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</si>
  <si>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</si>
  <si>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</si>
  <si>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</si>
  <si>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</si>
  <si>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</si>
  <si>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</si>
  <si>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</si>
  <si>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</si>
  <si>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</si>
  <si>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</si>
  <si>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</si>
  <si>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</si>
  <si>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</si>
  <si>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</si>
  <si>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</si>
  <si>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</si>
  <si>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</si>
  <si>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</si>
  <si>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</si>
  <si>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</si>
  <si>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</si>
  <si>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</si>
  <si>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</si>
  <si>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</si>
  <si>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</si>
  <si>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</si>
  <si>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</si>
  <si>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</si>
  <si>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</si>
  <si>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</si>
  <si>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</si>
  <si>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</si>
  <si>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</si>
  <si>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</si>
  <si>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</si>
  <si>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</si>
  <si>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</si>
  <si>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</si>
  <si>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</si>
  <si>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</si>
  <si>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</si>
  <si>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</si>
  <si>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</si>
  <si>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</si>
  <si>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</si>
  <si>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</si>
  <si>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</si>
  <si>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</si>
  <si>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</si>
  <si>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</si>
  <si>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</si>
  <si>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</si>
  <si>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</si>
  <si>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</si>
  <si>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</si>
  <si>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</si>
  <si>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</si>
  <si>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</si>
  <si>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</si>
  <si>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</si>
  <si>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</si>
  <si>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</si>
  <si>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</si>
  <si>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</si>
  <si>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</si>
  <si>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</si>
  <si>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</si>
  <si>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</si>
  <si>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</si>
  <si>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</si>
  <si>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</si>
  <si>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</si>
  <si>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</si>
  <si>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</si>
  <si>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</si>
  <si>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</si>
  <si>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</si>
  <si>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</si>
  <si>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</si>
  <si>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</si>
  <si>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</si>
  <si>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</si>
  <si>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</si>
  <si>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</si>
  <si>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</si>
  <si>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</si>
  <si>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</si>
  <si>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</si>
  <si>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</si>
  <si>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</si>
  <si>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</si>
  <si>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</si>
  <si>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</si>
  <si>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</si>
  <si>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</si>
  <si>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</si>
  <si>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</si>
  <si>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</si>
  <si>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</si>
  <si>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</si>
  <si>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</si>
  <si>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</si>
  <si>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</si>
  <si>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</si>
  <si>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</si>
  <si>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</si>
  <si>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</si>
  <si>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</si>
  <si>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</si>
  <si>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</si>
  <si>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</si>
  <si>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</si>
  <si>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</si>
  <si>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</si>
  <si>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</si>
  <si>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</si>
  <si>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</si>
  <si>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</si>
  <si>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</si>
  <si>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</si>
  <si>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</si>
  <si>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</si>
  <si>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</si>
  <si>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</si>
  <si>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</si>
  <si>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</si>
  <si>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</si>
  <si>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</si>
  <si>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</si>
  <si>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</si>
  <si>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</si>
  <si>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</si>
  <si>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</si>
  <si>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</si>
  <si>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</si>
  <si>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</si>
  <si>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</si>
  <si>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</si>
  <si>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</si>
  <si>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</si>
  <si>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</si>
  <si>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</si>
  <si>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</si>
  <si>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</si>
  <si>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</si>
  <si>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</si>
  <si>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</si>
  <si>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</si>
  <si>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</si>
  <si>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</si>
  <si>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</si>
  <si>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</si>
  <si>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</si>
  <si>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</si>
  <si>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</si>
  <si>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</si>
  <si>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</si>
  <si>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</si>
  <si>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</si>
  <si>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</si>
  <si>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</si>
  <si>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</si>
  <si>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</si>
  <si>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</si>
  <si>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</si>
  <si>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</si>
  <si>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</si>
  <si>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</si>
  <si>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</si>
  <si>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</si>
  <si>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</si>
  <si>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</si>
  <si>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</si>
  <si>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</si>
  <si>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</si>
  <si>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</si>
  <si>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</si>
  <si>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</si>
  <si>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</si>
  <si>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</si>
  <si>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</si>
  <si>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</si>
  <si>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</si>
  <si>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</si>
  <si>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</si>
  <si>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</si>
  <si>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</si>
  <si>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</si>
  <si>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</si>
  <si>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</si>
  <si>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</si>
  <si>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</si>
  <si>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</si>
  <si>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</si>
  <si>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</si>
  <si>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</si>
  <si>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</si>
  <si>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</si>
  <si>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</si>
  <si>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</si>
  <si>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</si>
  <si>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</si>
  <si>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</si>
  <si>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</si>
  <si>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</si>
  <si>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</si>
  <si>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</si>
  <si>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</si>
  <si>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</si>
  <si>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</si>
  <si>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</si>
  <si>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</si>
  <si>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</si>
  <si>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</si>
  <si>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</si>
  <si>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</si>
  <si>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</si>
  <si>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</si>
  <si>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</si>
  <si>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</si>
  <si>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</si>
  <si>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</si>
  <si>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</si>
  <si>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</si>
  <si>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</si>
  <si>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</si>
  <si>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</si>
  <si>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</si>
  <si>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</si>
  <si>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</si>
  <si>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</si>
  <si>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</si>
  <si>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</si>
  <si>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</si>
  <si>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</si>
  <si>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</si>
  <si>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</si>
  <si>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</si>
  <si>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</si>
  <si>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</si>
  <si>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</si>
  <si>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</si>
  <si>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</si>
  <si>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</si>
  <si>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</si>
  <si>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</si>
  <si>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</si>
  <si>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</si>
  <si>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</si>
  <si>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</si>
  <si>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</si>
  <si>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</si>
  <si>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</si>
  <si>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</si>
  <si>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</si>
  <si>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</si>
  <si>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</si>
  <si>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</si>
  <si>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</si>
  <si>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</si>
  <si>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</si>
  <si>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</si>
  <si>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</si>
  <si>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</si>
  <si>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</si>
  <si>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</si>
  <si>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</si>
  <si>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</si>
  <si>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</si>
  <si>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</si>
  <si>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</si>
  <si>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</si>
  <si>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</si>
  <si>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</si>
  <si>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</si>
  <si>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</si>
  <si>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</si>
  <si>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</si>
  <si>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</si>
  <si>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</si>
  <si>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</si>
  <si>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</si>
  <si>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</si>
  <si>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ファイルを保存し、E-mail：</t>
  </si>
  <si>
    <t>宛にデータを添付して送付してください。</t>
  </si>
  <si>
    <t>国語小５チャレンジ問題</t>
  </si>
  <si>
    <t>国語中２チャレンジ問題</t>
  </si>
  <si>
    <t>理科小５チャレンジ問題</t>
  </si>
  <si>
    <t>理科中２チャレンジ問題</t>
  </si>
  <si>
    <t>チャレンジ問題選択肢</t>
  </si>
  <si>
    <t>学校名＋学年＋教科＋チャレンジ＋月</t>
  </si>
  <si>
    <t>例：長野小５年理科チャレンジ７月.xls</t>
  </si>
  <si>
    <t>学校名＋学年＋月＋チャレンジ問題の結果を送付します。</t>
  </si>
  <si>
    <t>例：「長野小５年７月チャレンジ問題の結果を送付します。」</t>
  </si>
  <si>
    <t>大問→</t>
  </si>
  <si>
    <t>小問→</t>
  </si>
  <si>
    <t>過去の正答率→</t>
  </si>
  <si>
    <t>1</t>
  </si>
  <si>
    <t>(1)</t>
  </si>
  <si>
    <t>(2)</t>
  </si>
  <si>
    <t>クリア問題や他学年データとまとめて添付しておくっていただいても結構です。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</si>
  <si>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</si>
  <si>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</si>
  <si>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</si>
  <si>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</si>
  <si>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</si>
  <si>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</si>
  <si>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</si>
  <si>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</si>
  <si>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</si>
  <si>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</si>
  <si>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</si>
  <si>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</si>
  <si>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</si>
  <si>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</si>
  <si>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</si>
  <si>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</si>
  <si>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</si>
  <si>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</si>
  <si>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</si>
  <si>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</si>
  <si>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</si>
  <si>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</si>
  <si>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</si>
  <si>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</si>
  <si>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</si>
  <si>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</si>
  <si>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</si>
  <si>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</si>
  <si>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</si>
  <si>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</si>
  <si>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</si>
  <si>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</si>
  <si>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</si>
  <si>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</si>
  <si>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</si>
  <si>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</si>
  <si>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</si>
  <si>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</si>
  <si>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</si>
  <si>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</si>
  <si>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</si>
  <si>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</si>
  <si>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</si>
  <si>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</si>
  <si>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</si>
  <si>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</si>
  <si>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</si>
  <si>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</si>
  <si>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</si>
  <si>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</si>
  <si>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</si>
  <si>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</si>
  <si>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</si>
  <si>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</si>
  <si>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</si>
  <si>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</si>
  <si>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</si>
  <si>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</si>
  <si>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</si>
  <si>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</si>
  <si>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</si>
  <si>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</si>
  <si>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</si>
  <si>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</si>
  <si>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</si>
  <si>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</si>
  <si>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</si>
  <si>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</si>
  <si>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</si>
  <si>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</si>
  <si>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</si>
  <si>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</si>
  <si>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</si>
  <si>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</si>
  <si>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</si>
  <si>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</si>
  <si>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</si>
  <si>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</si>
  <si>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</si>
  <si>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</si>
  <si>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</si>
  <si>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</si>
  <si>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</si>
  <si>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</si>
  <si>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</si>
  <si>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</si>
  <si>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</si>
  <si>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</si>
  <si>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</si>
  <si>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</si>
  <si>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</si>
  <si>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</si>
  <si>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</si>
  <si>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</si>
  <si>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</si>
  <si>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</si>
  <si>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</si>
  <si>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</si>
  <si>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算数小４チャレンジ問題②</t>
  </si>
  <si>
    <t>算数小５チャレンジ問題②</t>
  </si>
  <si>
    <t>算数小６チャレンジ問題②</t>
  </si>
  <si>
    <t>数学中１チャレンジ問題②</t>
  </si>
  <si>
    <t>数学中２チャレンジ問題②</t>
  </si>
  <si>
    <t>数学中３チャレンジ問題②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</si>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</sst>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3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11"/>
      <color indexed="56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rgb="FFFFFF00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11"/>
      <color theme="3" tint="-0.4999699890613556"/>
      <name val="Calibri"/>
      <family val="3"/>
    </font>
    <font>
      <b/>
      <sz val="11"/>
      <color theme="3" tint="-0.4999699890613556"/>
      <name val="Calibri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699890613556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6" borderId="11" xfId="0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36" borderId="0" xfId="0" applyFont="1" applyFill="1" applyAlignment="1" applyProtection="1">
      <alignment vertical="center"/>
      <protection locked="0"/>
    </xf>
    <xf numFmtId="49" fontId="0" fillId="0" borderId="0" xfId="0" applyNumberFormat="1" applyFont="1" applyAlignment="1">
      <alignment vertical="center"/>
    </xf>
    <xf numFmtId="49" fontId="47" fillId="0" borderId="12" xfId="0" applyNumberFormat="1" applyFont="1" applyBorder="1" applyAlignment="1" applyProtection="1">
      <alignment horizontal="center" vertical="center" shrinkToFit="1"/>
      <protection locked="0"/>
    </xf>
    <xf numFmtId="49" fontId="47" fillId="0" borderId="13" xfId="0" applyNumberFormat="1" applyFont="1" applyBorder="1" applyAlignment="1" applyProtection="1">
      <alignment horizontal="center" vertical="center" shrinkToFit="1"/>
      <protection locked="0"/>
    </xf>
    <xf numFmtId="49" fontId="47" fillId="0" borderId="14" xfId="0" applyNumberFormat="1" applyFont="1" applyBorder="1" applyAlignment="1" applyProtection="1">
      <alignment horizontal="center" vertical="center" shrinkToFit="1"/>
      <protection locked="0"/>
    </xf>
    <xf numFmtId="49" fontId="48" fillId="0" borderId="15" xfId="0" applyNumberFormat="1" applyFont="1" applyBorder="1" applyAlignment="1" applyProtection="1">
      <alignment horizontal="center" vertical="center" shrinkToFit="1"/>
      <protection locked="0"/>
    </xf>
    <xf numFmtId="49" fontId="48" fillId="0" borderId="16" xfId="0" applyNumberFormat="1" applyFont="1" applyBorder="1" applyAlignment="1" applyProtection="1">
      <alignment horizontal="center" vertical="center" shrinkToFit="1"/>
      <protection locked="0"/>
    </xf>
    <xf numFmtId="49" fontId="48" fillId="0" borderId="17" xfId="0" applyNumberFormat="1" applyFont="1" applyBorder="1" applyAlignment="1" applyProtection="1">
      <alignment horizontal="center" vertical="center" shrinkToFit="1"/>
      <protection locked="0"/>
    </xf>
    <xf numFmtId="176" fontId="48" fillId="36" borderId="18" xfId="0" applyNumberFormat="1" applyFont="1" applyFill="1" applyBorder="1" applyAlignment="1" applyProtection="1">
      <alignment vertical="center" shrinkToFit="1"/>
      <protection locked="0"/>
    </xf>
    <xf numFmtId="176" fontId="48" fillId="36" borderId="19" xfId="0" applyNumberFormat="1" applyFont="1" applyFill="1" applyBorder="1" applyAlignment="1" applyProtection="1">
      <alignment vertical="center" shrinkToFit="1"/>
      <protection locked="0"/>
    </xf>
    <xf numFmtId="176" fontId="48" fillId="36" borderId="20" xfId="0" applyNumberFormat="1" applyFont="1" applyFill="1" applyBorder="1" applyAlignment="1" applyProtection="1">
      <alignment vertical="center" shrinkToFit="1"/>
      <protection locked="0"/>
    </xf>
    <xf numFmtId="0" fontId="0" fillId="9" borderId="0" xfId="0" applyFont="1" applyFill="1" applyAlignment="1">
      <alignment vertical="center"/>
    </xf>
    <xf numFmtId="0" fontId="0" fillId="15" borderId="0" xfId="0" applyFont="1" applyFill="1" applyAlignment="1">
      <alignment vertical="center"/>
    </xf>
    <xf numFmtId="49" fontId="0" fillId="15" borderId="0" xfId="0" applyNumberFormat="1" applyFont="1" applyFill="1" applyAlignment="1">
      <alignment vertical="center"/>
    </xf>
    <xf numFmtId="0" fontId="49" fillId="15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9" fontId="0" fillId="9" borderId="0" xfId="0" applyNumberFormat="1" applyFont="1" applyFill="1" applyAlignment="1">
      <alignment vertical="center"/>
    </xf>
    <xf numFmtId="0" fontId="0" fillId="7" borderId="0" xfId="0" applyFont="1" applyFill="1" applyAlignment="1">
      <alignment vertical="center"/>
    </xf>
    <xf numFmtId="0" fontId="41" fillId="7" borderId="0" xfId="0" applyFont="1" applyFill="1" applyAlignment="1">
      <alignment vertical="center"/>
    </xf>
    <xf numFmtId="0" fontId="0" fillId="7" borderId="21" xfId="0" applyFont="1" applyFill="1" applyBorder="1" applyAlignment="1">
      <alignment vertical="center"/>
    </xf>
    <xf numFmtId="0" fontId="0" fillId="7" borderId="22" xfId="0" applyFont="1" applyFill="1" applyBorder="1" applyAlignment="1">
      <alignment vertical="center"/>
    </xf>
    <xf numFmtId="0" fontId="0" fillId="7" borderId="23" xfId="0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7" borderId="26" xfId="0" applyFont="1" applyFill="1" applyBorder="1" applyAlignment="1">
      <alignment vertical="center"/>
    </xf>
    <xf numFmtId="0" fontId="0" fillId="7" borderId="0" xfId="0" applyFont="1" applyFill="1" applyBorder="1" applyAlignment="1">
      <alignment horizontal="center" vertical="center" shrinkToFit="1"/>
    </xf>
    <xf numFmtId="0" fontId="0" fillId="7" borderId="0" xfId="0" applyFont="1" applyFill="1" applyBorder="1" applyAlignment="1">
      <alignment vertical="center" shrinkToFit="1"/>
    </xf>
    <xf numFmtId="0" fontId="0" fillId="7" borderId="27" xfId="0" applyFont="1" applyFill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7" borderId="0" xfId="0" applyFont="1" applyFill="1" applyAlignment="1">
      <alignment horizontal="left"/>
    </xf>
    <xf numFmtId="0" fontId="0" fillId="7" borderId="0" xfId="0" applyFont="1" applyFill="1" applyAlignment="1">
      <alignment horizontal="right" vertical="top"/>
    </xf>
    <xf numFmtId="0" fontId="0" fillId="7" borderId="0" xfId="0" applyNumberFormat="1" applyFont="1" applyFill="1" applyBorder="1" applyAlignment="1">
      <alignment horizontal="center" vertical="center" shrinkToFit="1"/>
    </xf>
    <xf numFmtId="0" fontId="41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50" fillId="7" borderId="0" xfId="0" applyFont="1" applyFill="1" applyBorder="1" applyAlignment="1">
      <alignment vertical="center" shrinkToFit="1"/>
    </xf>
    <xf numFmtId="0" fontId="51" fillId="7" borderId="0" xfId="0" applyFont="1" applyFill="1" applyBorder="1" applyAlignment="1">
      <alignment vertical="center" shrinkToFit="1"/>
    </xf>
    <xf numFmtId="0" fontId="41" fillId="19" borderId="0" xfId="0" applyFont="1" applyFill="1" applyBorder="1" applyAlignment="1">
      <alignment vertical="center"/>
    </xf>
    <xf numFmtId="0" fontId="41" fillId="38" borderId="0" xfId="0" applyFont="1" applyFill="1" applyBorder="1" applyAlignment="1">
      <alignment vertical="center"/>
    </xf>
    <xf numFmtId="0" fontId="33" fillId="38" borderId="0" xfId="43" applyFont="1" applyFill="1" applyBorder="1" applyAlignment="1">
      <alignment vertical="center"/>
    </xf>
    <xf numFmtId="0" fontId="41" fillId="38" borderId="0" xfId="0" applyFont="1" applyFill="1" applyBorder="1" applyAlignment="1">
      <alignment vertical="top"/>
    </xf>
    <xf numFmtId="0" fontId="31" fillId="38" borderId="0" xfId="0" applyFont="1" applyFill="1" applyBorder="1" applyAlignment="1">
      <alignment vertical="center"/>
    </xf>
    <xf numFmtId="0" fontId="29" fillId="39" borderId="0" xfId="0" applyFont="1" applyFill="1" applyBorder="1" applyAlignment="1">
      <alignment vertical="center"/>
    </xf>
    <xf numFmtId="0" fontId="31" fillId="40" borderId="0" xfId="0" applyFont="1" applyFill="1" applyAlignment="1">
      <alignment vertical="center"/>
    </xf>
    <xf numFmtId="0" fontId="31" fillId="38" borderId="0" xfId="0" applyFont="1" applyFill="1" applyAlignment="1">
      <alignment vertical="center"/>
    </xf>
    <xf numFmtId="0" fontId="29" fillId="38" borderId="0" xfId="0" applyFont="1" applyFill="1" applyAlignment="1">
      <alignment vertical="center"/>
    </xf>
    <xf numFmtId="0" fontId="0" fillId="38" borderId="0" xfId="0" applyFont="1" applyFill="1" applyAlignment="1">
      <alignment vertical="center"/>
    </xf>
    <xf numFmtId="0" fontId="52" fillId="38" borderId="0" xfId="0" applyFont="1" applyFill="1" applyAlignment="1">
      <alignment vertical="center"/>
    </xf>
    <xf numFmtId="0" fontId="52" fillId="38" borderId="0" xfId="0" applyFont="1" applyFill="1" applyAlignment="1">
      <alignment horizontal="center" vertical="center"/>
    </xf>
    <xf numFmtId="0" fontId="53" fillId="38" borderId="0" xfId="0" applyFont="1" applyFill="1" applyAlignment="1">
      <alignment vertical="center"/>
    </xf>
    <xf numFmtId="49" fontId="0" fillId="13" borderId="29" xfId="0" applyNumberFormat="1" applyFont="1" applyFill="1" applyBorder="1" applyAlignment="1">
      <alignment vertical="center"/>
    </xf>
    <xf numFmtId="49" fontId="0" fillId="13" borderId="30" xfId="0" applyNumberFormat="1" applyFont="1" applyFill="1" applyBorder="1" applyAlignment="1">
      <alignment vertical="center"/>
    </xf>
    <xf numFmtId="49" fontId="0" fillId="13" borderId="31" xfId="0" applyNumberFormat="1" applyFont="1" applyFill="1" applyBorder="1" applyAlignment="1">
      <alignment vertical="center"/>
    </xf>
    <xf numFmtId="0" fontId="29" fillId="40" borderId="0" xfId="0" applyFont="1" applyFill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0" fillId="41" borderId="10" xfId="0" applyNumberFormat="1" applyFill="1" applyBorder="1" applyAlignment="1">
      <alignment horizontal="right" vertical="center"/>
    </xf>
    <xf numFmtId="0" fontId="0" fillId="41" borderId="10" xfId="0" applyNumberFormat="1" applyFill="1" applyBorder="1" applyAlignment="1">
      <alignment vertical="center"/>
    </xf>
    <xf numFmtId="0" fontId="0" fillId="35" borderId="3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29" fillId="15" borderId="0" xfId="0" applyFont="1" applyFill="1" applyAlignment="1">
      <alignment horizontal="right" vertical="center"/>
    </xf>
    <xf numFmtId="0" fontId="54" fillId="42" borderId="0" xfId="0" applyFont="1" applyFill="1" applyBorder="1" applyAlignment="1">
      <alignment horizontal="center" vertical="center"/>
    </xf>
    <xf numFmtId="0" fontId="0" fillId="36" borderId="35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ont="1" applyFill="1" applyBorder="1" applyAlignment="1" applyProtection="1">
      <alignment horizontal="center" vertical="center" shrinkToFit="1"/>
      <protection locked="0"/>
    </xf>
    <xf numFmtId="0" fontId="0" fillId="36" borderId="36" xfId="0" applyFont="1" applyFill="1" applyBorder="1" applyAlignment="1" applyProtection="1">
      <alignment horizontal="center" vertical="center" shrinkToFit="1"/>
      <protection locked="0"/>
    </xf>
    <xf numFmtId="0" fontId="41" fillId="36" borderId="35" xfId="0" applyFont="1" applyFill="1" applyBorder="1" applyAlignment="1" applyProtection="1">
      <alignment horizontal="center" vertical="center"/>
      <protection locked="0"/>
    </xf>
    <xf numFmtId="0" fontId="41" fillId="36" borderId="36" xfId="0" applyFont="1" applyFill="1" applyBorder="1" applyAlignment="1" applyProtection="1">
      <alignment horizontal="center" vertical="center"/>
      <protection locked="0"/>
    </xf>
    <xf numFmtId="0" fontId="31" fillId="38" borderId="0" xfId="0" applyFont="1" applyFill="1" applyBorder="1" applyAlignment="1">
      <alignment horizontal="center" vertical="center" shrinkToFit="1"/>
    </xf>
    <xf numFmtId="0" fontId="31" fillId="38" borderId="26" xfId="0" applyFont="1" applyFill="1" applyBorder="1" applyAlignment="1">
      <alignment horizontal="center" vertical="center" shrinkToFit="1"/>
    </xf>
    <xf numFmtId="0" fontId="0" fillId="42" borderId="0" xfId="0" applyFont="1" applyFill="1" applyBorder="1" applyAlignment="1">
      <alignment horizontal="center" vertical="center"/>
    </xf>
    <xf numFmtId="0" fontId="55" fillId="42" borderId="0" xfId="0" applyFont="1" applyFill="1" applyBorder="1" applyAlignment="1">
      <alignment horizontal="center" vertical="center" wrapText="1"/>
    </xf>
    <xf numFmtId="0" fontId="55" fillId="42" borderId="0" xfId="0" applyFont="1" applyFill="1" applyBorder="1" applyAlignment="1">
      <alignment horizontal="center" vertical="center"/>
    </xf>
    <xf numFmtId="0" fontId="29" fillId="43" borderId="27" xfId="0" applyFont="1" applyFill="1" applyBorder="1" applyAlignment="1">
      <alignment horizontal="center" vertical="center"/>
    </xf>
    <xf numFmtId="0" fontId="29" fillId="39" borderId="0" xfId="0" applyFont="1" applyFill="1" applyBorder="1" applyAlignment="1">
      <alignment horizontal="center" vertical="center"/>
    </xf>
    <xf numFmtId="0" fontId="0" fillId="19" borderId="37" xfId="0" applyFont="1" applyFill="1" applyBorder="1" applyAlignment="1">
      <alignment horizontal="center" vertical="center"/>
    </xf>
    <xf numFmtId="0" fontId="0" fillId="19" borderId="38" xfId="0" applyFont="1" applyFill="1" applyBorder="1" applyAlignment="1">
      <alignment horizontal="center" vertical="center"/>
    </xf>
    <xf numFmtId="0" fontId="0" fillId="19" borderId="39" xfId="0" applyFont="1" applyFill="1" applyBorder="1" applyAlignment="1">
      <alignment horizontal="center" vertical="center"/>
    </xf>
    <xf numFmtId="0" fontId="53" fillId="38" borderId="24" xfId="0" applyFont="1" applyFill="1" applyBorder="1" applyAlignment="1">
      <alignment horizontal="center" vertical="center"/>
    </xf>
    <xf numFmtId="49" fontId="0" fillId="13" borderId="21" xfId="0" applyNumberFormat="1" applyFont="1" applyFill="1" applyBorder="1" applyAlignment="1">
      <alignment horizontal="right" vertical="center"/>
    </xf>
    <xf numFmtId="49" fontId="0" fillId="13" borderId="24" xfId="0" applyNumberFormat="1" applyFont="1" applyFill="1" applyBorder="1" applyAlignment="1">
      <alignment horizontal="right" vertical="center"/>
    </xf>
    <xf numFmtId="49" fontId="0" fillId="13" borderId="25" xfId="0" applyNumberFormat="1" applyFont="1" applyFill="1" applyBorder="1" applyAlignment="1">
      <alignment horizontal="right" vertical="center"/>
    </xf>
    <xf numFmtId="49" fontId="0" fillId="13" borderId="40" xfId="0" applyNumberFormat="1" applyFont="1" applyFill="1" applyBorder="1" applyAlignment="1">
      <alignment horizontal="right" vertical="center"/>
    </xf>
    <xf numFmtId="49" fontId="0" fillId="13" borderId="41" xfId="0" applyNumberFormat="1" applyFont="1" applyFill="1" applyBorder="1" applyAlignment="1">
      <alignment horizontal="right" vertical="center"/>
    </xf>
    <xf numFmtId="49" fontId="0" fillId="13" borderId="42" xfId="0" applyNumberFormat="1" applyFont="1" applyFill="1" applyBorder="1" applyAlignment="1">
      <alignment horizontal="right" vertical="center"/>
    </xf>
    <xf numFmtId="0" fontId="52" fillId="38" borderId="0" xfId="0" applyFont="1" applyFill="1" applyAlignment="1">
      <alignment horizontal="center" vertical="center"/>
    </xf>
    <xf numFmtId="0" fontId="0" fillId="36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3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4999699890613556"/>
        </patternFill>
      </fill>
      <border>
        <left style="thin"/>
        <right style="thin"/>
        <top style="thin"/>
        <bottom style="thin"/>
      </border>
    </dxf>
    <dxf>
      <font>
        <name val="ＭＳ Ｐゴシック"/>
        <color rgb="FFFF0000"/>
      </font>
      <fill>
        <patternFill>
          <bgColor theme="0"/>
        </patternFill>
      </fill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theme="5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theme="5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>
          <bgColor theme="0"/>
        </patternFill>
      </fill>
      <border/>
    </dxf>
    <dxf>
      <font>
        <color theme="1"/>
      </font>
      <numFmt numFmtId="176" formatCode="0.0%"/>
      <fill>
        <patternFill>
          <bgColor theme="9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theme="5" tint="-0.499969989061355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2"/>
  <sheetViews>
    <sheetView tabSelected="1" zoomScalePageLayoutView="0" workbookViewId="0" topLeftCell="A1">
      <selection activeCell="E3" sqref="E3:F3"/>
    </sheetView>
  </sheetViews>
  <sheetFormatPr defaultColWidth="9.140625" defaultRowHeight="15"/>
  <cols>
    <col min="1" max="1" width="1.1484375" style="13" customWidth="1"/>
    <col min="2" max="2" width="1.7109375" style="13" customWidth="1"/>
    <col min="3" max="4" width="6.421875" style="13" customWidth="1"/>
    <col min="5" max="19" width="4.421875" style="13" customWidth="1"/>
    <col min="20" max="20" width="2.7109375" style="13" customWidth="1"/>
    <col min="21" max="21" width="19.8515625" style="34" customWidth="1"/>
    <col min="22" max="22" width="3.7109375" style="34" customWidth="1"/>
    <col min="23" max="55" width="9.00390625" style="34" customWidth="1"/>
    <col min="56" max="16384" width="9.00390625" style="13" customWidth="1"/>
  </cols>
  <sheetData>
    <row r="1" spans="1:20" ht="15.75" customHeight="1" thickBot="1">
      <c r="A1" s="34"/>
      <c r="B1" s="89" t="str">
        <f>"【国語、算数・数学、理科】　　"&amp;'設定資料'!F4&amp;"月　チャレンジ問題　結果入力シート"</f>
        <v>【国語、算数・数学、理科】　　11月　チャレンジ問題　結果入力シート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2:20" s="34" customFormat="1" ht="8.25" customHeight="1" thickBot="1">
      <c r="B2" s="36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1"/>
    </row>
    <row r="3" spans="1:20" ht="20.25" customHeight="1" thickBot="1">
      <c r="A3" s="34"/>
      <c r="B3" s="37"/>
      <c r="C3" s="86" t="s">
        <v>0</v>
      </c>
      <c r="D3" s="86"/>
      <c r="E3" s="82"/>
      <c r="F3" s="83"/>
      <c r="G3" s="39"/>
      <c r="H3" s="39"/>
      <c r="I3" s="39"/>
      <c r="J3" s="39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</row>
    <row r="4" spans="2:20" s="34" customFormat="1" ht="6" customHeight="1" thickBot="1">
      <c r="B4" s="3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2"/>
    </row>
    <row r="5" spans="1:20" ht="20.25" customHeight="1" thickBot="1">
      <c r="A5" s="34"/>
      <c r="B5" s="37"/>
      <c r="C5" s="86" t="s">
        <v>532</v>
      </c>
      <c r="D5" s="86"/>
      <c r="E5" s="90" t="str">
        <f>IF(E3&lt;&gt;"",VLOOKUP(E3,学校DB,2,FALSE),"上の枠に学校コードを入力してください")</f>
        <v>上の枠に学校コードを入力してください</v>
      </c>
      <c r="F5" s="90"/>
      <c r="G5" s="90"/>
      <c r="H5" s="90"/>
      <c r="I5" s="90"/>
      <c r="J5" s="90"/>
      <c r="K5" s="90"/>
      <c r="L5" s="90"/>
      <c r="M5" s="39"/>
      <c r="N5" s="78" t="s">
        <v>558</v>
      </c>
      <c r="O5" s="78"/>
      <c r="P5" s="79"/>
      <c r="Q5" s="80"/>
      <c r="R5" s="80"/>
      <c r="S5" s="81"/>
      <c r="T5" s="42"/>
    </row>
    <row r="6" spans="2:20" s="34" customFormat="1" ht="6" customHeight="1">
      <c r="B6" s="3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2"/>
    </row>
    <row r="7" spans="1:20" ht="20.25" customHeight="1">
      <c r="A7" s="34"/>
      <c r="B7" s="37"/>
      <c r="C7" s="86" t="s">
        <v>533</v>
      </c>
      <c r="D7" s="86"/>
      <c r="E7" s="90" t="str">
        <f>'設定資料'!J4</f>
        <v>算数小６チャレンジ問題②</v>
      </c>
      <c r="F7" s="90"/>
      <c r="G7" s="90"/>
      <c r="H7" s="90"/>
      <c r="I7" s="90"/>
      <c r="J7" s="90"/>
      <c r="K7" s="90"/>
      <c r="L7" s="90"/>
      <c r="M7" s="39"/>
      <c r="N7" s="39"/>
      <c r="O7" s="39"/>
      <c r="P7" s="39"/>
      <c r="Q7" s="39"/>
      <c r="R7" s="39"/>
      <c r="S7" s="39"/>
      <c r="T7" s="42"/>
    </row>
    <row r="8" spans="2:20" s="34" customFormat="1" ht="6" customHeight="1" thickBot="1">
      <c r="B8" s="37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2"/>
    </row>
    <row r="9" spans="1:20" ht="20.25" customHeight="1" thickBot="1">
      <c r="A9" s="34"/>
      <c r="B9" s="37"/>
      <c r="C9" s="86" t="s">
        <v>522</v>
      </c>
      <c r="D9" s="86"/>
      <c r="E9" s="14"/>
      <c r="F9" s="59" t="s">
        <v>523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42"/>
    </row>
    <row r="10" spans="2:20" s="34" customFormat="1" ht="6" customHeight="1">
      <c r="B10" s="37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42"/>
    </row>
    <row r="11" spans="1:55" s="15" customFormat="1" ht="20.25" customHeight="1">
      <c r="A11" s="34"/>
      <c r="B11" s="37"/>
      <c r="C11" s="86" t="s">
        <v>524</v>
      </c>
      <c r="D11" s="86"/>
      <c r="E11" s="49" t="str">
        <f>IF('設定資料'!E8&lt;&gt;"",'設定資料'!E8,"")</f>
        <v>1</v>
      </c>
      <c r="F11" s="49">
        <f>IF('設定資料'!F8&lt;&gt;"",'設定資料'!F8,"")</f>
      </c>
      <c r="G11" s="49">
        <f>IF('設定資料'!G8&lt;&gt;"",'設定資料'!G8,"")</f>
      </c>
      <c r="H11" s="49">
        <f>IF('設定資料'!H8&lt;&gt;"",'設定資料'!H8,"")</f>
      </c>
      <c r="I11" s="49">
        <f>IF('設定資料'!I8&lt;&gt;"",'設定資料'!I8,"")</f>
      </c>
      <c r="J11" s="49">
        <f>IF('設定資料'!J8&lt;&gt;"",'設定資料'!J8,"")</f>
      </c>
      <c r="K11" s="49">
        <f>IF('設定資料'!K8&lt;&gt;"",'設定資料'!K8,"")</f>
      </c>
      <c r="L11" s="49">
        <f>IF('設定資料'!L8&lt;&gt;"",'設定資料'!L8,"")</f>
      </c>
      <c r="M11" s="49">
        <f>IF('設定資料'!M8&lt;&gt;"",'設定資料'!M8,"")</f>
      </c>
      <c r="N11" s="49">
        <f>IF('設定資料'!N8&lt;&gt;"",'設定資料'!N8,"")</f>
      </c>
      <c r="O11" s="49">
        <f>IF('設定資料'!O8&lt;&gt;"",'設定資料'!O8,"")</f>
      </c>
      <c r="P11" s="49">
        <f>IF('設定資料'!P8&lt;&gt;"",'設定資料'!P8,"")</f>
      </c>
      <c r="Q11" s="49">
        <f>IF('設定資料'!Q8&lt;&gt;"",'設定資料'!Q8,"")</f>
      </c>
      <c r="R11" s="49">
        <f>IF('設定資料'!R8&lt;&gt;"",'設定資料'!R8,"")</f>
      </c>
      <c r="S11" s="49">
        <f>IF('設定資料'!S8&lt;&gt;"",'設定資料'!S8,"")</f>
      </c>
      <c r="T11" s="42"/>
      <c r="U11" s="47" t="s">
        <v>561</v>
      </c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1:55" s="15" customFormat="1" ht="20.25" customHeight="1">
      <c r="A12" s="34"/>
      <c r="B12" s="37"/>
      <c r="C12" s="86"/>
      <c r="D12" s="86"/>
      <c r="E12" s="49" t="str">
        <f>IF('設定資料'!E9&lt;&gt;"",'設定資料'!E9,"")</f>
        <v>(1)</v>
      </c>
      <c r="F12" s="49" t="str">
        <f>IF('設定資料'!F9&lt;&gt;"",'設定資料'!F9,"")</f>
        <v>(2)</v>
      </c>
      <c r="G12" s="49">
        <f>IF('設定資料'!G9&lt;&gt;"",'設定資料'!G9,"")</f>
      </c>
      <c r="H12" s="49">
        <f>IF('設定資料'!H9&lt;&gt;"",'設定資料'!H9,"")</f>
      </c>
      <c r="I12" s="49">
        <f>IF('設定資料'!I9&lt;&gt;"",'設定資料'!I9,"")</f>
      </c>
      <c r="J12" s="49">
        <f>IF('設定資料'!J9&lt;&gt;"",'設定資料'!J9,"")</f>
      </c>
      <c r="K12" s="49">
        <f>IF('設定資料'!K9&lt;&gt;"",'設定資料'!K9,"")</f>
      </c>
      <c r="L12" s="49">
        <f>IF('設定資料'!L9&lt;&gt;"",'設定資料'!L9,"")</f>
      </c>
      <c r="M12" s="49">
        <f>IF('設定資料'!M9&lt;&gt;"",'設定資料'!M9,"")</f>
      </c>
      <c r="N12" s="49">
        <f>IF('設定資料'!N9&lt;&gt;"",'設定資料'!N9,"")</f>
      </c>
      <c r="O12" s="49">
        <f>IF('設定資料'!O9&lt;&gt;"",'設定資料'!O9,"")</f>
      </c>
      <c r="P12" s="49">
        <f>IF('設定資料'!P9&lt;&gt;"",'設定資料'!P9,"")</f>
      </c>
      <c r="Q12" s="49">
        <f>IF('設定資料'!Q9&lt;&gt;"",'設定資料'!Q9,"")</f>
      </c>
      <c r="R12" s="49">
        <f>IF('設定資料'!R9&lt;&gt;"",'設定資料'!R9,"")</f>
      </c>
      <c r="S12" s="49">
        <f>IF('設定資料'!S9&lt;&gt;"",'設定資料'!S9,"")</f>
      </c>
      <c r="T12" s="42"/>
      <c r="U12" s="48" t="s">
        <v>562</v>
      </c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1:55" s="15" customFormat="1" ht="21.75" customHeight="1">
      <c r="A13" s="34"/>
      <c r="B13" s="37"/>
      <c r="C13" s="86"/>
      <c r="D13" s="86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42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20" s="34" customFormat="1" ht="2.25" customHeight="1">
      <c r="B14" s="37"/>
      <c r="C14" s="39"/>
      <c r="D14" s="39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</row>
    <row r="15" spans="1:20" ht="20.25" customHeight="1">
      <c r="A15" s="34"/>
      <c r="B15" s="37"/>
      <c r="C15" s="86" t="s">
        <v>530</v>
      </c>
      <c r="D15" s="86"/>
      <c r="E15" s="52">
        <f aca="true" t="shared" si="0" ref="E15:O15">IF($E$9&lt;&gt;"",E13/$E$9,"")</f>
      </c>
      <c r="F15" s="52">
        <f t="shared" si="0"/>
      </c>
      <c r="G15" s="52">
        <f t="shared" si="0"/>
      </c>
      <c r="H15" s="52">
        <f t="shared" si="0"/>
      </c>
      <c r="I15" s="52">
        <f t="shared" si="0"/>
      </c>
      <c r="J15" s="52">
        <f t="shared" si="0"/>
      </c>
      <c r="K15" s="52">
        <f t="shared" si="0"/>
      </c>
      <c r="L15" s="52">
        <f t="shared" si="0"/>
      </c>
      <c r="M15" s="52">
        <f t="shared" si="0"/>
      </c>
      <c r="N15" s="52">
        <f t="shared" si="0"/>
      </c>
      <c r="O15" s="52">
        <f t="shared" si="0"/>
      </c>
      <c r="P15" s="52">
        <f>IF($E$9&lt;&gt;"",P13/$E$9,"")</f>
      </c>
      <c r="Q15" s="52">
        <f>IF($E$9&lt;&gt;"",Q13/$E$9,"")</f>
      </c>
      <c r="R15" s="52">
        <f>IF($E$9&lt;&gt;"",R13/$E$9,"")</f>
      </c>
      <c r="S15" s="52">
        <f>IF($E$9&lt;&gt;"",S13/$E$9,"")</f>
      </c>
      <c r="T15" s="42"/>
    </row>
    <row r="16" spans="2:20" s="34" customFormat="1" ht="2.25" customHeight="1">
      <c r="B16" s="37"/>
      <c r="C16" s="39"/>
      <c r="D16" s="39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2"/>
    </row>
    <row r="17" spans="1:20" ht="24.75" customHeight="1">
      <c r="A17" s="34"/>
      <c r="B17" s="37"/>
      <c r="C17" s="87" t="s">
        <v>531</v>
      </c>
      <c r="D17" s="88"/>
      <c r="E17" s="53" t="str">
        <f>'設定資料'!E10</f>
        <v>-</v>
      </c>
      <c r="F17" s="53" t="str">
        <f>'設定資料'!F10</f>
        <v>-</v>
      </c>
      <c r="G17" s="53">
        <f>'設定資料'!G10</f>
        <v>0</v>
      </c>
      <c r="H17" s="53">
        <f>'設定資料'!H10</f>
        <v>0</v>
      </c>
      <c r="I17" s="53">
        <f>'設定資料'!I10</f>
        <v>0</v>
      </c>
      <c r="J17" s="53">
        <f>'設定資料'!J10</f>
        <v>0</v>
      </c>
      <c r="K17" s="53">
        <f>'設定資料'!K10</f>
        <v>0</v>
      </c>
      <c r="L17" s="53">
        <f>'設定資料'!L10</f>
        <v>0</v>
      </c>
      <c r="M17" s="53">
        <f>'設定資料'!M10</f>
        <v>0</v>
      </c>
      <c r="N17" s="53">
        <f>'設定資料'!N10</f>
        <v>0</v>
      </c>
      <c r="O17" s="53">
        <f>'設定資料'!O10</f>
        <v>0</v>
      </c>
      <c r="P17" s="53">
        <f>'設定資料'!P10</f>
        <v>0</v>
      </c>
      <c r="Q17" s="53">
        <f>'設定資料'!Q10</f>
        <v>0</v>
      </c>
      <c r="R17" s="53">
        <f>'設定資料'!R10</f>
        <v>0</v>
      </c>
      <c r="S17" s="53">
        <f>'設定資料'!S10</f>
        <v>0</v>
      </c>
      <c r="T17" s="42"/>
    </row>
    <row r="18" spans="2:20" s="34" customFormat="1" ht="7.5" customHeight="1" thickBot="1">
      <c r="B18" s="38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6"/>
    </row>
    <row r="19" spans="2:20" s="34" customFormat="1" ht="7.5" customHeight="1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55" s="16" customFormat="1" ht="7.5" customHeight="1">
      <c r="A20" s="3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</row>
    <row r="21" spans="1:55" s="16" customFormat="1" ht="13.5">
      <c r="A21" s="35"/>
      <c r="B21" s="55"/>
      <c r="C21" s="55"/>
      <c r="D21" s="58" t="str">
        <f>IF(E3="","↑学校コードを入力してください","")</f>
        <v>↑学校コードを入力してください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</row>
    <row r="22" spans="1:55" s="16" customFormat="1" ht="13.5">
      <c r="A22" s="35"/>
      <c r="B22" s="55"/>
      <c r="C22" s="55"/>
      <c r="D22" s="58" t="str">
        <f>IF(E9="","↑受験者数を入力してください","")</f>
        <v>↑受験者数を入力してください</v>
      </c>
      <c r="E22" s="58"/>
      <c r="F22" s="58"/>
      <c r="G22" s="58"/>
      <c r="H22" s="58"/>
      <c r="I22" s="58"/>
      <c r="J22" s="58"/>
      <c r="K22" s="58"/>
      <c r="L22" s="58"/>
      <c r="M22" s="58"/>
      <c r="N22" s="58" t="str">
        <f>IF(P5="","↑担当者氏名を入力してください","")</f>
        <v>↑担当者氏名を入力してください</v>
      </c>
      <c r="O22" s="58"/>
      <c r="P22" s="58"/>
      <c r="Q22" s="58"/>
      <c r="R22" s="58"/>
      <c r="S22" s="58"/>
      <c r="T22" s="5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1:55" s="16" customFormat="1" ht="13.5">
      <c r="A23" s="35"/>
      <c r="B23" s="55"/>
      <c r="C23" s="55"/>
      <c r="D23" s="55" t="s">
        <v>559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1:55" s="16" customFormat="1" ht="13.5">
      <c r="A24" s="35"/>
      <c r="B24" s="55"/>
      <c r="C24" s="55"/>
      <c r="D24" s="55" t="s">
        <v>565</v>
      </c>
      <c r="E24" s="55"/>
      <c r="F24" s="55"/>
      <c r="G24" s="55"/>
      <c r="H24" s="55"/>
      <c r="I24" s="56" t="s">
        <v>534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1:55" s="16" customFormat="1" ht="13.5">
      <c r="A25" s="3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 t="s">
        <v>566</v>
      </c>
      <c r="M25" s="55"/>
      <c r="N25" s="55"/>
      <c r="O25" s="55"/>
      <c r="P25" s="55"/>
      <c r="Q25" s="55"/>
      <c r="R25" s="55"/>
      <c r="S25" s="55"/>
      <c r="T25" s="5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1:55" s="16" customFormat="1" ht="7.5" customHeight="1">
      <c r="A26" s="3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1:55" s="16" customFormat="1" ht="18" customHeight="1">
      <c r="A27" s="35"/>
      <c r="B27" s="55"/>
      <c r="C27" s="55"/>
      <c r="D27" s="55" t="s">
        <v>535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1:55" s="16" customFormat="1" ht="13.5">
      <c r="A28" s="35"/>
      <c r="B28" s="55"/>
      <c r="C28" s="55"/>
      <c r="D28" s="55"/>
      <c r="E28" s="55"/>
      <c r="F28" s="54"/>
      <c r="G28" s="54" t="s">
        <v>572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1:55" s="16" customFormat="1" ht="13.5">
      <c r="A29" s="35"/>
      <c r="B29" s="55"/>
      <c r="C29" s="55"/>
      <c r="D29" s="55"/>
      <c r="E29" s="55"/>
      <c r="F29" s="54"/>
      <c r="G29" s="54"/>
      <c r="H29" s="54" t="s">
        <v>573</v>
      </c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1:55" s="16" customFormat="1" ht="13.5">
      <c r="A30" s="35"/>
      <c r="B30" s="55"/>
      <c r="C30" s="55"/>
      <c r="D30" s="55" t="s">
        <v>555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1:55" s="16" customFormat="1" ht="13.5">
      <c r="A31" s="35"/>
      <c r="B31" s="55"/>
      <c r="C31" s="55"/>
      <c r="D31" s="55"/>
      <c r="E31" s="55"/>
      <c r="F31" s="54"/>
      <c r="G31" s="54" t="s">
        <v>574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1:55" s="16" customFormat="1" ht="13.5">
      <c r="A32" s="35"/>
      <c r="B32" s="55"/>
      <c r="C32" s="55"/>
      <c r="D32" s="55"/>
      <c r="E32" s="55"/>
      <c r="F32" s="54"/>
      <c r="G32" s="54"/>
      <c r="H32" s="54" t="s">
        <v>575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1:55" s="16" customFormat="1" ht="14.25" customHeight="1">
      <c r="A33" s="35"/>
      <c r="B33" s="55"/>
      <c r="C33" s="55"/>
      <c r="D33" s="55"/>
      <c r="E33" s="55"/>
      <c r="F33" s="57" t="s">
        <v>536</v>
      </c>
      <c r="G33" s="57"/>
      <c r="H33" s="57"/>
      <c r="I33" s="57"/>
      <c r="J33" s="57"/>
      <c r="K33" s="57"/>
      <c r="L33" s="55"/>
      <c r="M33" s="55"/>
      <c r="N33" s="55"/>
      <c r="O33" s="55"/>
      <c r="P33" s="55"/>
      <c r="Q33" s="55"/>
      <c r="R33" s="55"/>
      <c r="S33" s="55"/>
      <c r="T33" s="5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1:55" s="16" customFormat="1" ht="13.5">
      <c r="A34" s="35"/>
      <c r="B34" s="55"/>
      <c r="C34" s="55"/>
      <c r="D34" s="55"/>
      <c r="E34" s="55"/>
      <c r="F34" s="55" t="s">
        <v>582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</row>
    <row r="35" spans="2:20" s="34" customFormat="1" ht="15" customHeight="1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="34" customFormat="1" ht="13.5"/>
    <row r="37" s="34" customFormat="1" ht="13.5"/>
    <row r="38" s="34" customFormat="1" ht="13.5"/>
    <row r="39" s="34" customFormat="1" ht="13.5"/>
    <row r="40" s="34" customFormat="1" ht="13.5"/>
    <row r="41" s="34" customFormat="1" ht="13.5"/>
    <row r="42" s="34" customFormat="1" ht="13.5"/>
    <row r="43" s="34" customFormat="1" ht="13.5"/>
    <row r="44" s="34" customFormat="1" ht="13.5"/>
    <row r="45" s="34" customFormat="1" ht="13.5"/>
    <row r="46" s="34" customFormat="1" ht="13.5"/>
    <row r="47" s="34" customFormat="1" ht="13.5"/>
    <row r="48" s="34" customFormat="1" ht="13.5"/>
    <row r="49" s="34" customFormat="1" ht="13.5"/>
    <row r="50" s="34" customFormat="1" ht="13.5"/>
    <row r="51" s="34" customFormat="1" ht="13.5"/>
    <row r="52" s="34" customFormat="1" ht="13.5"/>
    <row r="53" s="34" customFormat="1" ht="13.5"/>
    <row r="54" s="34" customFormat="1" ht="13.5"/>
    <row r="55" s="34" customFormat="1" ht="13.5"/>
    <row r="56" s="34" customFormat="1" ht="13.5"/>
    <row r="57" s="34" customFormat="1" ht="13.5"/>
    <row r="58" s="34" customFormat="1" ht="13.5"/>
    <row r="59" s="34" customFormat="1" ht="13.5"/>
    <row r="60" s="34" customFormat="1" ht="13.5"/>
    <row r="61" s="34" customFormat="1" ht="13.5"/>
    <row r="62" s="34" customFormat="1" ht="13.5"/>
    <row r="63" s="34" customFormat="1" ht="13.5"/>
    <row r="64" s="34" customFormat="1" ht="13.5"/>
    <row r="65" s="34" customFormat="1" ht="13.5"/>
    <row r="66" s="34" customFormat="1" ht="13.5"/>
    <row r="67" s="34" customFormat="1" ht="13.5"/>
    <row r="68" s="34" customFormat="1" ht="13.5"/>
    <row r="69" s="34" customFormat="1" ht="13.5"/>
    <row r="70" s="34" customFormat="1" ht="13.5"/>
    <row r="71" s="34" customFormat="1" ht="13.5"/>
    <row r="72" s="34" customFormat="1" ht="13.5"/>
    <row r="73" s="34" customFormat="1" ht="13.5"/>
    <row r="74" s="34" customFormat="1" ht="13.5"/>
    <row r="75" s="34" customFormat="1" ht="13.5"/>
    <row r="76" s="34" customFormat="1" ht="13.5"/>
    <row r="77" s="34" customFormat="1" ht="13.5"/>
    <row r="78" s="34" customFormat="1" ht="13.5"/>
    <row r="79" s="34" customFormat="1" ht="13.5"/>
    <row r="80" s="34" customFormat="1" ht="13.5"/>
    <row r="81" s="34" customFormat="1" ht="13.5"/>
    <row r="82" s="34" customFormat="1" ht="13.5"/>
    <row r="83" s="34" customFormat="1" ht="13.5"/>
    <row r="84" s="34" customFormat="1" ht="13.5"/>
    <row r="85" s="34" customFormat="1" ht="13.5"/>
    <row r="86" s="34" customFormat="1" ht="13.5"/>
    <row r="87" s="34" customFormat="1" ht="13.5"/>
    <row r="88" s="34" customFormat="1" ht="13.5"/>
    <row r="89" s="34" customFormat="1" ht="13.5"/>
    <row r="90" s="34" customFormat="1" ht="13.5">
      <c r="C90" s="34" t="s">
        <v>560</v>
      </c>
    </row>
    <row r="91" s="34" customFormat="1" ht="13.5"/>
    <row r="92" s="34" customFormat="1" ht="13.5"/>
    <row r="93" spans="3:9" s="34" customFormat="1" ht="13.5">
      <c r="C93" s="34" t="str">
        <f>'設定資料'!C4</f>
        <v>問題期間</v>
      </c>
      <c r="D93" s="34">
        <f>'設定資料'!D4</f>
        <v>2013</v>
      </c>
      <c r="E93" s="34" t="str">
        <f>'設定資料'!E4</f>
        <v>年</v>
      </c>
      <c r="F93" s="34">
        <f>'設定資料'!F4</f>
        <v>11</v>
      </c>
      <c r="G93" s="34" t="str">
        <f>'設定資料'!G4</f>
        <v>月</v>
      </c>
      <c r="H93" s="34" t="str">
        <f>'設定資料'!H4</f>
        <v>問題名</v>
      </c>
      <c r="I93" s="34" t="str">
        <f>'設定資料'!J4</f>
        <v>算数小６チャレンジ問題②</v>
      </c>
    </row>
    <row r="94" s="34" customFormat="1" ht="13.5"/>
    <row r="95" s="34" customFormat="1" ht="13.5"/>
    <row r="96" spans="3:19" s="34" customFormat="1" ht="13.5">
      <c r="C96" s="34" t="str">
        <f>'設定資料'!C7</f>
        <v>設問設計</v>
      </c>
      <c r="E96" s="34" t="str">
        <f>'設定資料'!E7</f>
        <v>問１</v>
      </c>
      <c r="F96" s="34" t="str">
        <f>'設定資料'!F7</f>
        <v>問２</v>
      </c>
      <c r="G96" s="34" t="str">
        <f>'設定資料'!G7</f>
        <v>問３</v>
      </c>
      <c r="H96" s="34" t="str">
        <f>'設定資料'!H7</f>
        <v>問４</v>
      </c>
      <c r="I96" s="34" t="str">
        <f>'設定資料'!I7</f>
        <v>問５</v>
      </c>
      <c r="J96" s="34" t="str">
        <f>'設定資料'!J7</f>
        <v>問６</v>
      </c>
      <c r="K96" s="34" t="str">
        <f>'設定資料'!K7</f>
        <v>問７</v>
      </c>
      <c r="L96" s="34" t="str">
        <f>'設定資料'!L7</f>
        <v>問８</v>
      </c>
      <c r="M96" s="34" t="str">
        <f>'設定資料'!M7</f>
        <v>問９</v>
      </c>
      <c r="N96" s="34" t="str">
        <f>'設定資料'!N7</f>
        <v>問１０</v>
      </c>
      <c r="O96" s="34" t="str">
        <f>'設定資料'!O7</f>
        <v>問１１</v>
      </c>
      <c r="P96" s="34" t="str">
        <f>'設定資料'!P7</f>
        <v>問１２</v>
      </c>
      <c r="Q96" s="34" t="str">
        <f>'設定資料'!Q7</f>
        <v>問１３</v>
      </c>
      <c r="R96" s="34" t="str">
        <f>'設定資料'!R7</f>
        <v>問１４</v>
      </c>
      <c r="S96" s="34" t="str">
        <f>'設定資料'!S7</f>
        <v>問１５</v>
      </c>
    </row>
    <row r="97" s="34" customFormat="1" ht="13.5"/>
    <row r="98" spans="3:19" s="34" customFormat="1" ht="13.5">
      <c r="C98" s="34" t="str">
        <f>'設定資料'!B8</f>
        <v>大問 </v>
      </c>
      <c r="E98" s="34" t="str">
        <f>'設定資料'!E8</f>
        <v>1</v>
      </c>
      <c r="F98" s="34">
        <f>'設定資料'!F8</f>
        <v>0</v>
      </c>
      <c r="G98" s="34">
        <f>'設定資料'!G8</f>
        <v>0</v>
      </c>
      <c r="H98" s="34">
        <f>'設定資料'!H8</f>
        <v>0</v>
      </c>
      <c r="I98" s="34">
        <f>'設定資料'!I8</f>
        <v>0</v>
      </c>
      <c r="J98" s="34">
        <f>'設定資料'!J8</f>
        <v>0</v>
      </c>
      <c r="K98" s="34">
        <f>'設定資料'!K8</f>
        <v>0</v>
      </c>
      <c r="L98" s="34">
        <f>'設定資料'!L8</f>
        <v>0</v>
      </c>
      <c r="M98" s="34">
        <f>'設定資料'!M8</f>
        <v>0</v>
      </c>
      <c r="N98" s="34">
        <f>'設定資料'!N8</f>
        <v>0</v>
      </c>
      <c r="O98" s="34">
        <f>'設定資料'!O8</f>
        <v>0</v>
      </c>
      <c r="P98" s="34">
        <f>'設定資料'!P8</f>
        <v>0</v>
      </c>
      <c r="Q98" s="34">
        <f>'設定資料'!Q8</f>
        <v>0</v>
      </c>
      <c r="R98" s="34">
        <f>'設定資料'!R8</f>
        <v>0</v>
      </c>
      <c r="S98" s="34">
        <f>'設定資料'!S8</f>
        <v>0</v>
      </c>
    </row>
    <row r="99" spans="3:19" s="34" customFormat="1" ht="13.5">
      <c r="C99" s="34" t="str">
        <f>'設定資料'!B9</f>
        <v>小問 </v>
      </c>
      <c r="E99" s="34" t="str">
        <f>'設定資料'!E9</f>
        <v>(1)</v>
      </c>
      <c r="F99" s="34" t="str">
        <f>'設定資料'!F9</f>
        <v>(2)</v>
      </c>
      <c r="G99" s="34">
        <f>'設定資料'!G9</f>
        <v>0</v>
      </c>
      <c r="H99" s="34">
        <f>'設定資料'!H9</f>
        <v>0</v>
      </c>
      <c r="I99" s="34">
        <f>'設定資料'!I9</f>
        <v>0</v>
      </c>
      <c r="J99" s="34">
        <f>'設定資料'!J9</f>
        <v>0</v>
      </c>
      <c r="K99" s="34">
        <f>'設定資料'!K9</f>
        <v>0</v>
      </c>
      <c r="L99" s="34">
        <f>'設定資料'!L9</f>
        <v>0</v>
      </c>
      <c r="M99" s="34">
        <f>'設定資料'!M9</f>
        <v>0</v>
      </c>
      <c r="N99" s="34">
        <f>'設定資料'!N9</f>
        <v>0</v>
      </c>
      <c r="O99" s="34">
        <f>'設定資料'!O9</f>
        <v>0</v>
      </c>
      <c r="P99" s="34">
        <f>'設定資料'!P9</f>
        <v>0</v>
      </c>
      <c r="Q99" s="34">
        <f>'設定資料'!Q9</f>
        <v>0</v>
      </c>
      <c r="R99" s="34">
        <f>'設定資料'!R9</f>
        <v>0</v>
      </c>
      <c r="S99" s="34">
        <f>'設定資料'!S9</f>
        <v>0</v>
      </c>
    </row>
    <row r="100" spans="3:19" s="34" customFormat="1" ht="13.5">
      <c r="C100" s="34" t="str">
        <f>'設定資料'!B10</f>
        <v>過去問の正答率</v>
      </c>
      <c r="E100" s="34" t="str">
        <f>'設定資料'!E10</f>
        <v>-</v>
      </c>
      <c r="F100" s="34" t="str">
        <f>'設定資料'!F10</f>
        <v>-</v>
      </c>
      <c r="G100" s="34">
        <f>'設定資料'!G10</f>
        <v>0</v>
      </c>
      <c r="H100" s="34">
        <f>'設定資料'!H10</f>
        <v>0</v>
      </c>
      <c r="I100" s="34">
        <f>'設定資料'!I10</f>
        <v>0</v>
      </c>
      <c r="J100" s="34">
        <f>'設定資料'!J10</f>
        <v>0</v>
      </c>
      <c r="K100" s="34">
        <f>'設定資料'!K10</f>
        <v>0</v>
      </c>
      <c r="L100" s="34">
        <f>'設定資料'!L10</f>
        <v>0</v>
      </c>
      <c r="M100" s="34">
        <f>'設定資料'!M10</f>
        <v>0</v>
      </c>
      <c r="N100" s="34">
        <f>'設定資料'!N10</f>
        <v>0</v>
      </c>
      <c r="O100" s="34">
        <f>'設定資料'!O10</f>
        <v>0</v>
      </c>
      <c r="P100" s="34">
        <f>'設定資料'!P10</f>
        <v>0</v>
      </c>
      <c r="Q100" s="34">
        <f>'設定資料'!Q10</f>
        <v>0</v>
      </c>
      <c r="R100" s="34">
        <f>'設定資料'!R10</f>
        <v>0</v>
      </c>
      <c r="S100" s="34">
        <f>'設定資料'!S10</f>
        <v>0</v>
      </c>
    </row>
    <row r="101" spans="3:6" s="34" customFormat="1" ht="13.5">
      <c r="C101" s="34" t="str">
        <f>'設定資料'!C11</f>
        <v>問題数</v>
      </c>
      <c r="E101" s="34">
        <f>'設定資料'!E11</f>
        <v>2</v>
      </c>
      <c r="F101" s="34" t="str">
        <f>'設定資料'!F11</f>
        <v>問</v>
      </c>
    </row>
    <row r="102" spans="3:19" s="34" customFormat="1" ht="13.5">
      <c r="C102" s="34" t="str">
        <f>'設定資料'!D12</f>
        <v>問題有無</v>
      </c>
      <c r="E102" s="34">
        <f>'設定資料'!E12</f>
        <v>1</v>
      </c>
      <c r="F102" s="34">
        <f>'設定資料'!F12</f>
        <v>1</v>
      </c>
      <c r="G102" s="34">
        <f>'設定資料'!G12</f>
      </c>
      <c r="H102" s="34">
        <f>'設定資料'!H12</f>
      </c>
      <c r="I102" s="34">
        <f>'設定資料'!I12</f>
      </c>
      <c r="J102" s="34">
        <f>'設定資料'!J12</f>
      </c>
      <c r="K102" s="34">
        <f>'設定資料'!K12</f>
      </c>
      <c r="L102" s="34">
        <f>'設定資料'!L12</f>
      </c>
      <c r="M102" s="34">
        <f>'設定資料'!M12</f>
      </c>
      <c r="N102" s="34">
        <f>'設定資料'!N12</f>
      </c>
      <c r="O102" s="34">
        <f>'設定資料'!O12</f>
      </c>
      <c r="P102" s="34">
        <f>'設定資料'!P12</f>
      </c>
      <c r="Q102" s="34">
        <f>'設定資料'!Q12</f>
      </c>
      <c r="R102" s="34">
        <f>'設定資料'!R12</f>
      </c>
      <c r="S102" s="34">
        <f>'設定資料'!S12</f>
      </c>
    </row>
    <row r="103" s="34" customFormat="1" ht="13.5"/>
    <row r="104" s="34" customFormat="1" ht="13.5"/>
    <row r="105" s="34" customFormat="1" ht="13.5"/>
    <row r="106" s="34" customFormat="1" ht="13.5"/>
    <row r="107" s="34" customFormat="1" ht="13.5"/>
    <row r="108" s="34" customFormat="1" ht="13.5"/>
    <row r="109" s="34" customFormat="1" ht="13.5"/>
    <row r="110" s="34" customFormat="1" ht="13.5"/>
    <row r="111" s="34" customFormat="1" ht="13.5"/>
    <row r="112" s="34" customFormat="1" ht="13.5"/>
    <row r="113" s="34" customFormat="1" ht="13.5"/>
    <row r="114" s="34" customFormat="1" ht="13.5"/>
    <row r="115" s="34" customFormat="1" ht="13.5"/>
    <row r="116" s="34" customFormat="1" ht="13.5"/>
    <row r="117" s="34" customFormat="1" ht="13.5"/>
    <row r="118" s="34" customFormat="1" ht="13.5"/>
    <row r="119" s="34" customFormat="1" ht="13.5"/>
    <row r="120" s="34" customFormat="1" ht="13.5"/>
    <row r="121" s="34" customFormat="1" ht="13.5"/>
    <row r="122" s="34" customFormat="1" ht="13.5"/>
    <row r="123" s="34" customFormat="1" ht="13.5"/>
    <row r="124" s="34" customFormat="1" ht="13.5"/>
    <row r="125" s="34" customFormat="1" ht="13.5"/>
    <row r="126" s="34" customFormat="1" ht="13.5"/>
    <row r="127" s="34" customFormat="1" ht="13.5"/>
    <row r="128" s="34" customFormat="1" ht="13.5"/>
    <row r="129" s="34" customFormat="1" ht="13.5"/>
    <row r="130" s="34" customFormat="1" ht="13.5"/>
    <row r="131" s="34" customFormat="1" ht="13.5"/>
    <row r="132" s="34" customFormat="1" ht="13.5"/>
    <row r="133" s="34" customFormat="1" ht="13.5"/>
    <row r="134" s="34" customFormat="1" ht="13.5"/>
    <row r="135" s="34" customFormat="1" ht="13.5"/>
    <row r="136" s="34" customFormat="1" ht="13.5"/>
    <row r="137" s="34" customFormat="1" ht="13.5"/>
    <row r="138" s="34" customFormat="1" ht="13.5"/>
    <row r="139" s="34" customFormat="1" ht="13.5"/>
    <row r="140" s="34" customFormat="1" ht="13.5"/>
    <row r="141" s="34" customFormat="1" ht="13.5"/>
    <row r="142" s="34" customFormat="1" ht="13.5"/>
    <row r="143" s="34" customFormat="1" ht="13.5"/>
    <row r="144" s="34" customFormat="1" ht="13.5"/>
    <row r="145" s="34" customFormat="1" ht="13.5"/>
    <row r="146" s="34" customFormat="1" ht="13.5"/>
    <row r="147" s="34" customFormat="1" ht="13.5"/>
    <row r="148" s="34" customFormat="1" ht="13.5"/>
    <row r="149" s="34" customFormat="1" ht="13.5"/>
    <row r="150" s="34" customFormat="1" ht="13.5"/>
    <row r="151" s="34" customFormat="1" ht="13.5"/>
    <row r="152" s="34" customFormat="1" ht="13.5"/>
    <row r="153" s="34" customFormat="1" ht="13.5"/>
    <row r="154" s="34" customFormat="1" ht="13.5"/>
    <row r="155" s="34" customFormat="1" ht="13.5"/>
    <row r="156" s="34" customFormat="1" ht="13.5"/>
    <row r="157" s="34" customFormat="1" ht="13.5"/>
    <row r="158" s="34" customFormat="1" ht="13.5"/>
    <row r="159" s="34" customFormat="1" ht="13.5"/>
    <row r="160" s="34" customFormat="1" ht="13.5"/>
    <row r="161" s="34" customFormat="1" ht="13.5"/>
    <row r="162" s="34" customFormat="1" ht="13.5"/>
    <row r="163" s="34" customFormat="1" ht="13.5"/>
    <row r="164" s="34" customFormat="1" ht="13.5"/>
    <row r="165" s="34" customFormat="1" ht="13.5"/>
    <row r="166" s="34" customFormat="1" ht="13.5"/>
    <row r="167" s="34" customFormat="1" ht="13.5"/>
    <row r="168" s="34" customFormat="1" ht="13.5"/>
    <row r="169" s="34" customFormat="1" ht="13.5"/>
    <row r="170" s="34" customFormat="1" ht="13.5"/>
    <row r="171" s="34" customFormat="1" ht="13.5"/>
    <row r="172" s="34" customFormat="1" ht="13.5"/>
    <row r="173" s="34" customFormat="1" ht="13.5"/>
    <row r="174" s="34" customFormat="1" ht="13.5"/>
    <row r="175" s="34" customFormat="1" ht="13.5"/>
    <row r="176" s="34" customFormat="1" ht="13.5"/>
    <row r="177" s="34" customFormat="1" ht="13.5"/>
    <row r="178" s="34" customFormat="1" ht="13.5"/>
    <row r="179" s="34" customFormat="1" ht="13.5"/>
    <row r="180" s="34" customFormat="1" ht="13.5"/>
    <row r="181" s="34" customFormat="1" ht="13.5"/>
    <row r="182" s="34" customFormat="1" ht="13.5"/>
    <row r="183" s="34" customFormat="1" ht="13.5"/>
    <row r="184" s="34" customFormat="1" ht="13.5"/>
    <row r="185" s="34" customFormat="1" ht="13.5"/>
    <row r="186" s="34" customFormat="1" ht="13.5"/>
    <row r="187" s="34" customFormat="1" ht="13.5"/>
    <row r="188" s="34" customFormat="1" ht="13.5"/>
    <row r="189" s="34" customFormat="1" ht="13.5"/>
    <row r="190" s="34" customFormat="1" ht="13.5"/>
    <row r="191" s="34" customFormat="1" ht="13.5"/>
    <row r="192" s="34" customFormat="1" ht="13.5"/>
    <row r="193" s="34" customFormat="1" ht="13.5"/>
    <row r="194" s="34" customFormat="1" ht="13.5"/>
    <row r="195" s="34" customFormat="1" ht="13.5"/>
    <row r="196" s="34" customFormat="1" ht="13.5"/>
    <row r="197" s="34" customFormat="1" ht="13.5"/>
    <row r="198" s="34" customFormat="1" ht="13.5"/>
    <row r="199" s="34" customFormat="1" ht="13.5"/>
    <row r="200" s="34" customFormat="1" ht="13.5"/>
    <row r="201" s="34" customFormat="1" ht="13.5"/>
    <row r="202" s="34" customFormat="1" ht="13.5"/>
    <row r="203" s="34" customFormat="1" ht="13.5"/>
    <row r="204" s="34" customFormat="1" ht="13.5"/>
    <row r="205" s="34" customFormat="1" ht="13.5"/>
    <row r="206" s="34" customFormat="1" ht="13.5"/>
    <row r="207" s="34" customFormat="1" ht="13.5"/>
    <row r="208" s="34" customFormat="1" ht="13.5"/>
    <row r="209" s="34" customFormat="1" ht="13.5"/>
    <row r="210" s="34" customFormat="1" ht="13.5"/>
    <row r="211" s="34" customFormat="1" ht="13.5"/>
    <row r="212" s="34" customFormat="1" ht="13.5"/>
    <row r="213" s="34" customFormat="1" ht="13.5"/>
    <row r="214" s="34" customFormat="1" ht="13.5"/>
    <row r="215" s="34" customFormat="1" ht="13.5"/>
    <row r="216" s="34" customFormat="1" ht="13.5"/>
    <row r="217" s="34" customFormat="1" ht="13.5"/>
    <row r="218" s="34" customFormat="1" ht="13.5"/>
    <row r="219" s="34" customFormat="1" ht="13.5"/>
    <row r="220" s="34" customFormat="1" ht="13.5"/>
    <row r="221" s="34" customFormat="1" ht="13.5"/>
    <row r="222" s="34" customFormat="1" ht="13.5"/>
    <row r="223" s="34" customFormat="1" ht="13.5"/>
    <row r="224" s="34" customFormat="1" ht="13.5"/>
    <row r="225" s="34" customFormat="1" ht="13.5"/>
    <row r="226" s="34" customFormat="1" ht="13.5"/>
    <row r="227" s="34" customFormat="1" ht="13.5"/>
    <row r="228" s="34" customFormat="1" ht="13.5"/>
    <row r="229" s="34" customFormat="1" ht="13.5"/>
    <row r="230" s="34" customFormat="1" ht="13.5"/>
    <row r="231" s="34" customFormat="1" ht="13.5"/>
    <row r="232" s="34" customFormat="1" ht="13.5"/>
    <row r="233" s="34" customFormat="1" ht="13.5"/>
    <row r="234" s="34" customFormat="1" ht="13.5"/>
    <row r="235" s="34" customFormat="1" ht="13.5"/>
    <row r="236" s="34" customFormat="1" ht="13.5"/>
    <row r="237" s="34" customFormat="1" ht="13.5"/>
    <row r="238" s="34" customFormat="1" ht="13.5"/>
    <row r="239" s="34" customFormat="1" ht="13.5"/>
    <row r="240" s="34" customFormat="1" ht="13.5"/>
    <row r="241" s="34" customFormat="1" ht="13.5"/>
    <row r="242" s="34" customFormat="1" ht="13.5"/>
    <row r="243" s="34" customFormat="1" ht="13.5"/>
    <row r="244" s="34" customFormat="1" ht="13.5"/>
    <row r="245" s="34" customFormat="1" ht="13.5"/>
    <row r="246" s="34" customFormat="1" ht="13.5"/>
    <row r="247" s="34" customFormat="1" ht="13.5"/>
    <row r="248" s="34" customFormat="1" ht="13.5"/>
    <row r="249" s="34" customFormat="1" ht="13.5"/>
    <row r="250" s="34" customFormat="1" ht="13.5"/>
    <row r="251" s="34" customFormat="1" ht="13.5"/>
    <row r="252" s="34" customFormat="1" ht="13.5"/>
    <row r="253" s="34" customFormat="1" ht="13.5"/>
    <row r="254" s="34" customFormat="1" ht="13.5"/>
    <row r="255" s="34" customFormat="1" ht="13.5"/>
    <row r="256" s="34" customFormat="1" ht="13.5"/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J13:S13">
    <cfRule type="expression" priority="12" dxfId="7">
      <formula>J102=1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I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G9" sqref="G9:G10"/>
    </sheetView>
  </sheetViews>
  <sheetFormatPr defaultColWidth="9.140625" defaultRowHeight="15"/>
  <cols>
    <col min="1" max="2" width="1.8515625" style="13" customWidth="1"/>
    <col min="3" max="3" width="8.28125" style="13" customWidth="1"/>
    <col min="4" max="4" width="6.421875" style="13" customWidth="1"/>
    <col min="5" max="19" width="5.140625" style="13" customWidth="1"/>
    <col min="20" max="20" width="2.140625" style="13" customWidth="1"/>
    <col min="21" max="21" width="16.8515625" style="13" customWidth="1"/>
    <col min="22" max="22" width="24.57421875" style="13" customWidth="1"/>
    <col min="23" max="31" width="13.8515625" style="13" customWidth="1"/>
    <col min="32" max="16384" width="9.00390625" style="13" customWidth="1"/>
  </cols>
  <sheetData>
    <row r="1" spans="1:31" ht="1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31" ht="13.5">
      <c r="A2" s="29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4.5" customHeight="1">
      <c r="A3" s="29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</row>
    <row r="4" spans="1:31" ht="13.5">
      <c r="A4" s="29"/>
      <c r="B4" s="63"/>
      <c r="C4" s="64" t="s">
        <v>502</v>
      </c>
      <c r="D4" s="17">
        <v>2013</v>
      </c>
      <c r="E4" s="64" t="s">
        <v>503</v>
      </c>
      <c r="F4" s="17">
        <v>11</v>
      </c>
      <c r="G4" s="64" t="s">
        <v>504</v>
      </c>
      <c r="H4" s="101" t="s">
        <v>525</v>
      </c>
      <c r="I4" s="101"/>
      <c r="J4" s="102" t="s">
        <v>683</v>
      </c>
      <c r="K4" s="102"/>
      <c r="L4" s="102"/>
      <c r="M4" s="102"/>
      <c r="N4" s="102"/>
      <c r="O4" s="102"/>
      <c r="P4" s="102"/>
      <c r="Q4" s="102"/>
      <c r="R4" s="63"/>
      <c r="S4" s="63"/>
      <c r="T4" s="63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</row>
    <row r="5" spans="1:31" ht="4.5" customHeight="1">
      <c r="A5" s="2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</row>
    <row r="6" spans="1:31" ht="9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1:31" ht="14.25" thickBot="1">
      <c r="A7" s="29"/>
      <c r="B7" s="62"/>
      <c r="C7" s="64" t="s">
        <v>520</v>
      </c>
      <c r="D7" s="64"/>
      <c r="E7" s="65" t="s">
        <v>505</v>
      </c>
      <c r="F7" s="65" t="s">
        <v>506</v>
      </c>
      <c r="G7" s="65" t="s">
        <v>507</v>
      </c>
      <c r="H7" s="65" t="s">
        <v>508</v>
      </c>
      <c r="I7" s="65" t="s">
        <v>509</v>
      </c>
      <c r="J7" s="65" t="s">
        <v>510</v>
      </c>
      <c r="K7" s="65" t="s">
        <v>511</v>
      </c>
      <c r="L7" s="65" t="s">
        <v>512</v>
      </c>
      <c r="M7" s="65" t="s">
        <v>513</v>
      </c>
      <c r="N7" s="65" t="s">
        <v>514</v>
      </c>
      <c r="O7" s="65" t="s">
        <v>515</v>
      </c>
      <c r="P7" s="65" t="s">
        <v>516</v>
      </c>
      <c r="Q7" s="65" t="s">
        <v>517</v>
      </c>
      <c r="R7" s="65" t="s">
        <v>518</v>
      </c>
      <c r="S7" s="65" t="s">
        <v>519</v>
      </c>
      <c r="T7" s="64"/>
      <c r="U7" s="29"/>
      <c r="V7" s="32" t="s">
        <v>571</v>
      </c>
      <c r="W7" s="29"/>
      <c r="X7" s="29"/>
      <c r="Y7" s="29"/>
      <c r="Z7" s="29"/>
      <c r="AA7" s="29"/>
      <c r="AB7" s="29"/>
      <c r="AC7" s="29"/>
      <c r="AD7" s="29"/>
      <c r="AE7" s="29"/>
    </row>
    <row r="8" spans="1:31" s="18" customFormat="1" ht="18.75" customHeight="1">
      <c r="A8" s="30"/>
      <c r="B8" s="95" t="s">
        <v>563</v>
      </c>
      <c r="C8" s="96"/>
      <c r="D8" s="97"/>
      <c r="E8" s="19" t="s">
        <v>579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1"/>
      <c r="T8" s="67"/>
      <c r="U8" s="30"/>
      <c r="V8" s="33" t="s">
        <v>567</v>
      </c>
      <c r="W8" s="30"/>
      <c r="X8" s="30"/>
      <c r="Y8" s="30"/>
      <c r="Z8" s="30"/>
      <c r="AA8" s="30"/>
      <c r="AB8" s="30"/>
      <c r="AC8" s="30"/>
      <c r="AD8" s="30"/>
      <c r="AE8" s="30"/>
    </row>
    <row r="9" spans="1:31" s="18" customFormat="1" ht="18.75" customHeight="1">
      <c r="A9" s="30"/>
      <c r="B9" s="98" t="s">
        <v>564</v>
      </c>
      <c r="C9" s="99"/>
      <c r="D9" s="100"/>
      <c r="E9" s="22" t="s">
        <v>580</v>
      </c>
      <c r="F9" s="22" t="s">
        <v>581</v>
      </c>
      <c r="G9" s="22"/>
      <c r="H9" s="22"/>
      <c r="I9" s="22"/>
      <c r="J9" s="23"/>
      <c r="K9" s="23"/>
      <c r="L9" s="23"/>
      <c r="M9" s="23"/>
      <c r="N9" s="23"/>
      <c r="O9" s="23"/>
      <c r="P9" s="23"/>
      <c r="Q9" s="23"/>
      <c r="R9" s="23"/>
      <c r="S9" s="24"/>
      <c r="T9" s="68"/>
      <c r="U9" s="30"/>
      <c r="V9" s="33" t="s">
        <v>568</v>
      </c>
      <c r="W9" s="30"/>
      <c r="X9" s="30"/>
      <c r="Y9" s="30"/>
      <c r="Z9" s="30"/>
      <c r="AA9" s="30"/>
      <c r="AB9" s="30"/>
      <c r="AC9" s="30"/>
      <c r="AD9" s="30"/>
      <c r="AE9" s="30"/>
    </row>
    <row r="10" spans="1:31" s="18" customFormat="1" ht="20.25" customHeight="1" thickBot="1">
      <c r="A10" s="29"/>
      <c r="B10" s="91" t="s">
        <v>529</v>
      </c>
      <c r="C10" s="92"/>
      <c r="D10" s="93"/>
      <c r="E10" s="25" t="s">
        <v>687</v>
      </c>
      <c r="F10" s="26" t="s">
        <v>687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  <c r="T10" s="69"/>
      <c r="U10" s="30"/>
      <c r="V10" s="33" t="s">
        <v>681</v>
      </c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18" customFormat="1" ht="18.75" customHeight="1">
      <c r="A11" s="29"/>
      <c r="B11" s="61"/>
      <c r="C11" s="94" t="s">
        <v>527</v>
      </c>
      <c r="D11" s="94"/>
      <c r="E11" s="66">
        <f>SUM(E12:S12)</f>
        <v>2</v>
      </c>
      <c r="F11" s="66" t="s">
        <v>528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0"/>
      <c r="V11" s="33" t="s">
        <v>682</v>
      </c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18" customFormat="1" ht="18" customHeight="1">
      <c r="A12" s="29"/>
      <c r="B12" s="31"/>
      <c r="C12" s="31"/>
      <c r="D12" s="77" t="s">
        <v>526</v>
      </c>
      <c r="E12" s="31">
        <f>IF(COUNTA(E8:E9)&gt;0,1,"")</f>
        <v>1</v>
      </c>
      <c r="F12" s="31">
        <f aca="true" t="shared" si="0" ref="F12:S12">IF(COUNTA(F8:F9)&gt;0,1,"")</f>
        <v>1</v>
      </c>
      <c r="G12" s="31">
        <f t="shared" si="0"/>
      </c>
      <c r="H12" s="31">
        <f t="shared" si="0"/>
      </c>
      <c r="I12" s="31">
        <f t="shared" si="0"/>
      </c>
      <c r="J12" s="31">
        <f t="shared" si="0"/>
      </c>
      <c r="K12" s="31">
        <f t="shared" si="0"/>
      </c>
      <c r="L12" s="31">
        <f t="shared" si="0"/>
      </c>
      <c r="M12" s="31">
        <f t="shared" si="0"/>
      </c>
      <c r="N12" s="31">
        <f t="shared" si="0"/>
      </c>
      <c r="O12" s="31">
        <f t="shared" si="0"/>
      </c>
      <c r="P12" s="31">
        <f t="shared" si="0"/>
      </c>
      <c r="Q12" s="31">
        <f t="shared" si="0"/>
      </c>
      <c r="R12" s="31">
        <f t="shared" si="0"/>
      </c>
      <c r="S12" s="31">
        <f t="shared" si="0"/>
      </c>
      <c r="T12" s="31"/>
      <c r="U12" s="30"/>
      <c r="V12" s="33" t="s">
        <v>683</v>
      </c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18" customFormat="1" ht="14.2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30"/>
      <c r="V13" s="33" t="s">
        <v>684</v>
      </c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18" customFormat="1" ht="12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30"/>
      <c r="V14" s="33" t="s">
        <v>685</v>
      </c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18" customFormat="1" ht="15.7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33" t="s">
        <v>686</v>
      </c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ht="24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 t="s">
        <v>569</v>
      </c>
      <c r="W16" s="29"/>
      <c r="X16" s="29"/>
      <c r="Y16" s="30"/>
      <c r="Z16" s="29"/>
      <c r="AA16" s="29"/>
      <c r="AB16" s="29"/>
      <c r="AC16" s="29"/>
      <c r="AD16" s="29"/>
      <c r="AE16" s="29"/>
    </row>
    <row r="17" spans="1:31" ht="30" customHeight="1">
      <c r="A17" s="29"/>
      <c r="B17" s="29"/>
      <c r="C17" s="29"/>
      <c r="D17" s="70"/>
      <c r="E17" s="60" t="s">
        <v>557</v>
      </c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29"/>
      <c r="S17" s="29"/>
      <c r="T17" s="29"/>
      <c r="U17" s="29"/>
      <c r="V17" s="28" t="s">
        <v>570</v>
      </c>
      <c r="W17" s="29"/>
      <c r="X17" s="29"/>
      <c r="Y17" s="30"/>
      <c r="Z17" s="29"/>
      <c r="AA17" s="29"/>
      <c r="AB17" s="29"/>
      <c r="AC17" s="29"/>
      <c r="AD17" s="29"/>
      <c r="AE17" s="29"/>
    </row>
    <row r="18" spans="1:31" ht="30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0"/>
      <c r="Z18" s="29"/>
      <c r="AA18" s="29"/>
      <c r="AB18" s="29"/>
      <c r="AC18" s="29"/>
      <c r="AD18" s="29"/>
      <c r="AE18" s="29"/>
    </row>
    <row r="19" spans="1:31" ht="30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ht="30" customHeight="1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ht="30" customHeight="1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ht="30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ht="30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30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ht="30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1">
    <dataValidation type="list" allowBlank="1" showInputMessage="1" showErrorMessage="1" sqref="J4:Q4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D1">
      <selection activeCell="E29" sqref="E29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71" t="s">
        <v>0</v>
      </c>
      <c r="B1" s="71" t="s">
        <v>1</v>
      </c>
      <c r="C1" s="71" t="s">
        <v>558</v>
      </c>
      <c r="D1" s="71" t="s">
        <v>552</v>
      </c>
      <c r="E1" s="71" t="s">
        <v>521</v>
      </c>
      <c r="F1" s="8" t="s">
        <v>500</v>
      </c>
      <c r="G1" s="8" t="s">
        <v>537</v>
      </c>
      <c r="H1" s="8" t="s">
        <v>538</v>
      </c>
      <c r="I1" s="8" t="s">
        <v>539</v>
      </c>
      <c r="J1" s="8" t="s">
        <v>540</v>
      </c>
      <c r="K1" s="8" t="s">
        <v>541</v>
      </c>
      <c r="L1" s="8" t="s">
        <v>542</v>
      </c>
      <c r="M1" s="8" t="s">
        <v>543</v>
      </c>
      <c r="N1" s="8" t="s">
        <v>544</v>
      </c>
      <c r="O1" s="8" t="s">
        <v>545</v>
      </c>
      <c r="P1" s="8" t="s">
        <v>546</v>
      </c>
      <c r="Q1" s="8" t="s">
        <v>547</v>
      </c>
      <c r="R1" s="8" t="s">
        <v>548</v>
      </c>
      <c r="S1" s="8" t="s">
        <v>549</v>
      </c>
      <c r="T1" s="8" t="s">
        <v>550</v>
      </c>
      <c r="U1" s="8" t="s">
        <v>551</v>
      </c>
      <c r="V1" s="12" t="s">
        <v>554</v>
      </c>
      <c r="W1" s="10"/>
      <c r="X1" s="10"/>
      <c r="Y1" s="10"/>
      <c r="Z1" s="10"/>
      <c r="AA1" s="10"/>
      <c r="AB1" s="10"/>
    </row>
    <row r="2" spans="1:28" ht="13.5">
      <c r="A2" s="72"/>
      <c r="B2" s="72"/>
      <c r="C2" s="72"/>
      <c r="D2" s="72"/>
      <c r="E2" s="72"/>
      <c r="F2" s="73" t="s">
        <v>576</v>
      </c>
      <c r="G2" s="74" t="str">
        <f>IF('設定資料'!E8&lt;&gt;"",'設定資料'!E8,"")</f>
        <v>1</v>
      </c>
      <c r="H2" s="74">
        <f>IF('設定資料'!F8&lt;&gt;"",'設定資料'!F8,"")</f>
      </c>
      <c r="I2" s="74">
        <f>IF('設定資料'!G8&lt;&gt;"",'設定資料'!G8,"")</f>
      </c>
      <c r="J2" s="74">
        <f>IF('設定資料'!H8&lt;&gt;"",'設定資料'!H8,"")</f>
      </c>
      <c r="K2" s="74">
        <f>IF('設定資料'!I8&lt;&gt;"",'設定資料'!I8,"")</f>
      </c>
      <c r="L2" s="74">
        <f>IF('設定資料'!J8&lt;&gt;"",'設定資料'!J8,"")</f>
      </c>
      <c r="M2" s="74">
        <f>IF('設定資料'!K8&lt;&gt;"",'設定資料'!K8,"")</f>
      </c>
      <c r="N2" s="74">
        <f>IF('設定資料'!L8&lt;&gt;"",'設定資料'!L8,"")</f>
      </c>
      <c r="O2" s="74">
        <f>IF('設定資料'!M8&lt;&gt;"",'設定資料'!M8,"")</f>
      </c>
      <c r="P2" s="74">
        <f>IF('設定資料'!N8&lt;&gt;"",'設定資料'!N8,"")</f>
      </c>
      <c r="Q2" s="74">
        <f>IF('設定資料'!O8&lt;&gt;"",'設定資料'!O8,"")</f>
      </c>
      <c r="R2" s="74">
        <f>IF('設定資料'!P8&lt;&gt;"",'設定資料'!P8,"")</f>
      </c>
      <c r="S2" s="74">
        <f>IF('設定資料'!Q8&lt;&gt;"",'設定資料'!Q8,"")</f>
      </c>
      <c r="T2" s="74">
        <f>IF('設定資料'!R8&lt;&gt;"",'設定資料'!R8,"")</f>
      </c>
      <c r="U2" s="74">
        <f>IF('設定資料'!S8&lt;&gt;"",'設定資料'!S8,"")</f>
      </c>
      <c r="V2" s="12"/>
      <c r="W2" s="10"/>
      <c r="X2" s="10"/>
      <c r="Y2" s="10"/>
      <c r="Z2" s="10"/>
      <c r="AA2" s="10"/>
      <c r="AB2" s="10"/>
    </row>
    <row r="3" spans="1:28" ht="13.5">
      <c r="A3" s="72"/>
      <c r="B3" s="72"/>
      <c r="C3" s="72"/>
      <c r="D3" s="72"/>
      <c r="E3" s="72"/>
      <c r="F3" s="73" t="s">
        <v>577</v>
      </c>
      <c r="G3" s="74" t="str">
        <f>IF('設定資料'!E9&lt;&gt;"",'設定資料'!E9,"")</f>
        <v>(1)</v>
      </c>
      <c r="H3" s="74" t="str">
        <f>IF('設定資料'!F9&lt;&gt;"",'設定資料'!F9,"")</f>
        <v>(2)</v>
      </c>
      <c r="I3" s="74">
        <f>IF('設定資料'!G9&lt;&gt;"",'設定資料'!G9,"")</f>
      </c>
      <c r="J3" s="74">
        <f>IF('設定資料'!H9&lt;&gt;"",'設定資料'!H9,"")</f>
      </c>
      <c r="K3" s="74">
        <f>IF('設定資料'!I9&lt;&gt;"",'設定資料'!I9,"")</f>
      </c>
      <c r="L3" s="74">
        <f>IF('設定資料'!J9&lt;&gt;"",'設定資料'!J9,"")</f>
      </c>
      <c r="M3" s="74">
        <f>IF('設定資料'!K9&lt;&gt;"",'設定資料'!K9,"")</f>
      </c>
      <c r="N3" s="74">
        <f>IF('設定資料'!L9&lt;&gt;"",'設定資料'!L9,"")</f>
      </c>
      <c r="O3" s="74">
        <f>IF('設定資料'!M9&lt;&gt;"",'設定資料'!M9,"")</f>
      </c>
      <c r="P3" s="74">
        <f>IF('設定資料'!N9&lt;&gt;"",'設定資料'!N9,"")</f>
      </c>
      <c r="Q3" s="74">
        <f>IF('設定資料'!O9&lt;&gt;"",'設定資料'!O9,"")</f>
      </c>
      <c r="R3" s="74">
        <f>IF('設定資料'!P9&lt;&gt;"",'設定資料'!P9,"")</f>
      </c>
      <c r="S3" s="74">
        <f>IF('設定資料'!Q9&lt;&gt;"",'設定資料'!Q9,"")</f>
      </c>
      <c r="T3" s="74">
        <f>IF('設定資料'!R9&lt;&gt;"",'設定資料'!R9,"")</f>
      </c>
      <c r="U3" s="74">
        <f>IF('設定資料'!S9&lt;&gt;"",'設定資料'!S9,"")</f>
      </c>
      <c r="V3" s="12"/>
      <c r="W3" s="10"/>
      <c r="X3" s="10"/>
      <c r="Y3" s="10"/>
      <c r="Z3" s="10"/>
      <c r="AA3" s="10"/>
      <c r="AB3" s="10"/>
    </row>
    <row r="4" spans="1:28" ht="13.5">
      <c r="A4" s="75"/>
      <c r="B4" s="75"/>
      <c r="C4" s="75"/>
      <c r="D4" s="75"/>
      <c r="E4" s="75"/>
      <c r="F4" s="73" t="s">
        <v>578</v>
      </c>
      <c r="G4" s="74" t="str">
        <f>IF('設定資料'!E10&lt;&gt;"",'設定資料'!E10,"")</f>
        <v>-</v>
      </c>
      <c r="H4" s="74" t="str">
        <f>IF('設定資料'!F10&lt;&gt;"",'設定資料'!F10,"")</f>
        <v>-</v>
      </c>
      <c r="I4" s="74">
        <f>IF('設定資料'!G10&lt;&gt;"",'設定資料'!G10,"")</f>
      </c>
      <c r="J4" s="74">
        <f>IF('設定資料'!H10&lt;&gt;"",'設定資料'!H10,"")</f>
      </c>
      <c r="K4" s="74">
        <f>IF('設定資料'!I10&lt;&gt;"",'設定資料'!I10,"")</f>
      </c>
      <c r="L4" s="74">
        <f>IF('設定資料'!J10&lt;&gt;"",'設定資料'!J10,"")</f>
      </c>
      <c r="M4" s="74">
        <f>IF('設定資料'!K10&lt;&gt;"",'設定資料'!K10,"")</f>
      </c>
      <c r="N4" s="74">
        <f>IF('設定資料'!L10&lt;&gt;"",'設定資料'!L10,"")</f>
      </c>
      <c r="O4" s="74">
        <f>IF('設定資料'!M10&lt;&gt;"",'設定資料'!M10,"")</f>
      </c>
      <c r="P4" s="74">
        <f>IF('設定資料'!N10&lt;&gt;"",'設定資料'!N10,"")</f>
      </c>
      <c r="Q4" s="74">
        <f>IF('設定資料'!O10&lt;&gt;"",'設定資料'!O10,"")</f>
      </c>
      <c r="R4" s="74">
        <f>IF('設定資料'!P10&lt;&gt;"",'設定資料'!P10,"")</f>
      </c>
      <c r="S4" s="74">
        <f>IF('設定資料'!Q10&lt;&gt;"",'設定資料'!Q10,"")</f>
      </c>
      <c r="T4" s="74">
        <f>IF('設定資料'!R10&lt;&gt;"",'設定資料'!R10,"")</f>
      </c>
      <c r="U4" s="74">
        <f>IF('設定資料'!S10&lt;&gt;"",'設定資料'!S10,"")</f>
      </c>
      <c r="V4" s="12"/>
      <c r="W4" s="10"/>
      <c r="X4" s="10"/>
      <c r="Y4" s="10"/>
      <c r="Z4" s="10"/>
      <c r="AA4" s="10"/>
      <c r="AB4" s="10"/>
    </row>
    <row r="5" spans="1:21" ht="13.5">
      <c r="A5" s="9">
        <f>'入力'!E3</f>
        <v>0</v>
      </c>
      <c r="B5" s="9" t="str">
        <f>'入力'!E5</f>
        <v>上の枠に学校コードを入力してください</v>
      </c>
      <c r="C5" s="9">
        <f>'入力'!P5</f>
        <v>0</v>
      </c>
      <c r="D5" s="9">
        <f>'設定資料'!F4</f>
        <v>11</v>
      </c>
      <c r="E5" s="9" t="str">
        <f>'入力'!E7</f>
        <v>算数小６チャレンジ問題②</v>
      </c>
      <c r="F5" s="9">
        <f>'入力'!E9</f>
        <v>0</v>
      </c>
      <c r="G5" s="9" t="str">
        <f>IF('入力'!E13&lt;&gt;"",'入力'!E13,"ND")</f>
        <v>ND</v>
      </c>
      <c r="H5" s="9" t="str">
        <f>IF('入力'!F13&lt;&gt;"",'入力'!F13,"ND")</f>
        <v>ND</v>
      </c>
      <c r="I5" s="9" t="str">
        <f>IF('入力'!G13&lt;&gt;"",'入力'!G13,"ND")</f>
        <v>ND</v>
      </c>
      <c r="J5" s="9" t="str">
        <f>IF('入力'!H13&lt;&gt;"",'入力'!H13,"ND")</f>
        <v>ND</v>
      </c>
      <c r="K5" s="9" t="str">
        <f>IF('入力'!I13&lt;&gt;"",'入力'!I13,"ND")</f>
        <v>ND</v>
      </c>
      <c r="L5" s="9" t="str">
        <f>IF('入力'!J13&lt;&gt;"",'入力'!J13,"ND")</f>
        <v>ND</v>
      </c>
      <c r="M5" s="9" t="str">
        <f>IF('入力'!K13&lt;&gt;"",'入力'!K13,"ND")</f>
        <v>ND</v>
      </c>
      <c r="N5" s="9" t="str">
        <f>IF('入力'!L13&lt;&gt;"",'入力'!L13,"ND")</f>
        <v>ND</v>
      </c>
      <c r="O5" s="9" t="str">
        <f>IF('入力'!M13&lt;&gt;"",'入力'!M13,"ND")</f>
        <v>ND</v>
      </c>
      <c r="P5" s="9" t="str">
        <f>IF('入力'!N13&lt;&gt;"",'入力'!N13,"ND")</f>
        <v>ND</v>
      </c>
      <c r="Q5" s="9" t="str">
        <f>IF('入力'!O13&lt;&gt;"",'入力'!O13,"ND")</f>
        <v>ND</v>
      </c>
      <c r="R5" s="9" t="str">
        <f>IF('入力'!P13&lt;&gt;"",'入力'!P13,"ND")</f>
        <v>ND</v>
      </c>
      <c r="S5" s="9" t="str">
        <f>IF('入力'!Q13&lt;&gt;"",'入力'!Q13,"ND")</f>
        <v>ND</v>
      </c>
      <c r="T5" s="9" t="str">
        <f>IF('入力'!R13&lt;&gt;"",'入力'!R13,"ND")</f>
        <v>ND</v>
      </c>
      <c r="U5" s="9" t="str">
        <f>IF('入力'!S13&lt;&gt;"",'入力'!S13,"ND")</f>
        <v>ND</v>
      </c>
    </row>
    <row r="6" spans="1:21" ht="13.5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</row>
    <row r="7" spans="1:21" ht="13.5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</row>
    <row r="8" spans="1:21" ht="13.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</sheetData>
  <sheetProtection sheet="1"/>
  <conditionalFormatting sqref="G5:U5">
    <cfRule type="cellIs" priority="1" dxfId="12" operator="equal">
      <formula>"ND"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608</v>
      </c>
      <c r="B1" s="3" t="s">
        <v>609</v>
      </c>
      <c r="C1" s="11" t="s">
        <v>556</v>
      </c>
      <c r="D1" s="12"/>
      <c r="E1" s="12"/>
      <c r="F1" s="12"/>
      <c r="G1" s="12"/>
      <c r="H1" s="12"/>
      <c r="I1" s="12"/>
      <c r="J1" s="12"/>
    </row>
    <row r="2" spans="1:2" ht="13.5">
      <c r="A2" s="1">
        <v>172</v>
      </c>
      <c r="B2" s="4" t="s">
        <v>586</v>
      </c>
    </row>
    <row r="3" spans="1:2" ht="13.5">
      <c r="A3" s="1">
        <v>173</v>
      </c>
      <c r="B3" s="4" t="s">
        <v>584</v>
      </c>
    </row>
    <row r="4" spans="1:2" ht="13.5">
      <c r="A4" s="1">
        <v>175</v>
      </c>
      <c r="B4" s="4" t="s">
        <v>587</v>
      </c>
    </row>
    <row r="5" spans="1:2" ht="13.5">
      <c r="A5" s="1">
        <v>176</v>
      </c>
      <c r="B5" s="4" t="s">
        <v>585</v>
      </c>
    </row>
    <row r="6" spans="1:2" ht="13.5">
      <c r="A6" s="1">
        <v>182</v>
      </c>
      <c r="B6" s="4" t="s">
        <v>610</v>
      </c>
    </row>
    <row r="7" spans="1:2" ht="13.5">
      <c r="A7" s="1">
        <v>201</v>
      </c>
      <c r="B7" s="4" t="s">
        <v>611</v>
      </c>
    </row>
    <row r="8" spans="1:2" ht="13.5">
      <c r="A8" s="1">
        <v>202</v>
      </c>
      <c r="B8" s="4" t="s">
        <v>612</v>
      </c>
    </row>
    <row r="9" spans="1:2" ht="13.5">
      <c r="A9" s="1">
        <v>203</v>
      </c>
      <c r="B9" s="4" t="s">
        <v>613</v>
      </c>
    </row>
    <row r="10" spans="1:2" ht="13.5">
      <c r="A10" s="1">
        <v>204</v>
      </c>
      <c r="B10" s="4" t="s">
        <v>583</v>
      </c>
    </row>
    <row r="11" spans="1:2" ht="13.5">
      <c r="A11" s="1">
        <v>205</v>
      </c>
      <c r="B11" s="4" t="s">
        <v>614</v>
      </c>
    </row>
    <row r="12" spans="1:2" ht="13.5">
      <c r="A12" s="1">
        <v>206</v>
      </c>
      <c r="B12" s="4" t="s">
        <v>615</v>
      </c>
    </row>
    <row r="13" spans="1:2" ht="13.5">
      <c r="A13" s="1">
        <v>207</v>
      </c>
      <c r="B13" s="4" t="s">
        <v>616</v>
      </c>
    </row>
    <row r="14" spans="1:2" ht="13.5">
      <c r="A14" s="1">
        <v>208</v>
      </c>
      <c r="B14" s="4" t="s">
        <v>617</v>
      </c>
    </row>
    <row r="15" spans="1:2" ht="13.5">
      <c r="A15" s="1">
        <v>3301</v>
      </c>
      <c r="B15" s="4" t="s">
        <v>588</v>
      </c>
    </row>
    <row r="16" spans="1:2" ht="13.5">
      <c r="A16" s="1">
        <v>3302</v>
      </c>
      <c r="B16" s="4" t="s">
        <v>589</v>
      </c>
    </row>
    <row r="17" spans="1:2" ht="13.5">
      <c r="A17" s="1">
        <v>3303</v>
      </c>
      <c r="B17" s="4" t="s">
        <v>590</v>
      </c>
    </row>
    <row r="18" spans="1:2" ht="13.5">
      <c r="A18" s="1">
        <v>3304</v>
      </c>
      <c r="B18" s="4" t="s">
        <v>591</v>
      </c>
    </row>
    <row r="19" spans="1:2" ht="13.5">
      <c r="A19" s="1">
        <v>3305</v>
      </c>
      <c r="B19" s="4" t="s">
        <v>592</v>
      </c>
    </row>
    <row r="20" spans="1:2" ht="13.5">
      <c r="A20" s="1">
        <v>3306</v>
      </c>
      <c r="B20" s="4" t="s">
        <v>593</v>
      </c>
    </row>
    <row r="21" spans="1:2" ht="13.5">
      <c r="A21" s="1">
        <v>3307</v>
      </c>
      <c r="B21" s="4" t="s">
        <v>594</v>
      </c>
    </row>
    <row r="22" spans="1:2" ht="13.5">
      <c r="A22" s="1">
        <v>3308</v>
      </c>
      <c r="B22" s="4" t="s">
        <v>595</v>
      </c>
    </row>
    <row r="23" spans="1:2" ht="13.5">
      <c r="A23" s="1">
        <v>3309</v>
      </c>
      <c r="B23" s="4" t="s">
        <v>596</v>
      </c>
    </row>
    <row r="24" spans="1:2" ht="13.5">
      <c r="A24" s="1">
        <v>3311</v>
      </c>
      <c r="B24" s="4" t="s">
        <v>597</v>
      </c>
    </row>
    <row r="25" spans="1:2" ht="13.5">
      <c r="A25" s="1">
        <v>3313</v>
      </c>
      <c r="B25" s="4" t="s">
        <v>598</v>
      </c>
    </row>
    <row r="26" spans="1:2" ht="13.5">
      <c r="A26" s="1">
        <v>3314</v>
      </c>
      <c r="B26" s="4" t="s">
        <v>599</v>
      </c>
    </row>
    <row r="27" spans="1:2" ht="13.5">
      <c r="A27" s="1">
        <v>3327</v>
      </c>
      <c r="B27" s="4" t="s">
        <v>600</v>
      </c>
    </row>
    <row r="28" spans="1:2" ht="13.5">
      <c r="A28" s="1">
        <v>3328</v>
      </c>
      <c r="B28" s="4" t="s">
        <v>601</v>
      </c>
    </row>
    <row r="29" spans="1:2" ht="13.5">
      <c r="A29" s="1">
        <v>3329</v>
      </c>
      <c r="B29" s="4" t="s">
        <v>602</v>
      </c>
    </row>
    <row r="30" spans="1:2" ht="13.5">
      <c r="A30" s="1">
        <v>3331</v>
      </c>
      <c r="B30" s="4" t="s">
        <v>603</v>
      </c>
    </row>
    <row r="31" spans="1:2" ht="13.5">
      <c r="A31" s="1">
        <v>3332</v>
      </c>
      <c r="B31" s="4" t="s">
        <v>604</v>
      </c>
    </row>
    <row r="32" spans="1:2" ht="13.5">
      <c r="A32" s="1">
        <v>3334</v>
      </c>
      <c r="B32" s="4" t="s">
        <v>605</v>
      </c>
    </row>
    <row r="33" spans="1:2" ht="13.5">
      <c r="A33" s="1">
        <v>3335</v>
      </c>
      <c r="B33" s="4" t="s">
        <v>606</v>
      </c>
    </row>
    <row r="34" spans="1:2" ht="13.5">
      <c r="A34" s="1">
        <v>3491</v>
      </c>
      <c r="B34" s="4" t="s">
        <v>618</v>
      </c>
    </row>
    <row r="35" spans="1:2" ht="13.5">
      <c r="A35" s="1">
        <v>3494</v>
      </c>
      <c r="B35" s="4" t="s">
        <v>619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620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621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622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623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624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625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626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627</v>
      </c>
    </row>
    <row r="114" spans="1:2" ht="13.5">
      <c r="A114" s="1">
        <v>4052</v>
      </c>
      <c r="B114" s="4" t="s">
        <v>628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629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630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631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632</v>
      </c>
    </row>
    <row r="135" spans="1:2" ht="13.5">
      <c r="A135" s="1">
        <v>4326</v>
      </c>
      <c r="B135" s="4" t="s">
        <v>633</v>
      </c>
    </row>
    <row r="136" spans="1:2" ht="13.5">
      <c r="A136" s="1">
        <v>4327</v>
      </c>
      <c r="B136" s="4" t="s">
        <v>634</v>
      </c>
    </row>
    <row r="137" spans="1:2" ht="13.5">
      <c r="A137" s="1">
        <v>4328</v>
      </c>
      <c r="B137" s="4" t="s">
        <v>635</v>
      </c>
    </row>
    <row r="138" spans="1:2" ht="13.5">
      <c r="A138" s="1">
        <v>4329</v>
      </c>
      <c r="B138" s="4" t="s">
        <v>636</v>
      </c>
    </row>
    <row r="139" spans="1:2" ht="13.5">
      <c r="A139" s="1">
        <v>4331</v>
      </c>
      <c r="B139" s="4" t="s">
        <v>637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638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639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640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641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642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643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644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645</v>
      </c>
    </row>
    <row r="236" spans="1:2" ht="13.5">
      <c r="A236" s="1">
        <v>5731</v>
      </c>
      <c r="B236" s="4" t="s">
        <v>646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647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648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649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650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651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652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653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654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655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656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657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658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659</v>
      </c>
    </row>
    <row r="440" spans="1:2" ht="13.5">
      <c r="A440" s="1">
        <v>8016</v>
      </c>
      <c r="B440" s="4" t="s">
        <v>660</v>
      </c>
    </row>
    <row r="441" spans="1:2" ht="13.5">
      <c r="A441" s="1">
        <v>8017</v>
      </c>
      <c r="B441" s="4" t="s">
        <v>661</v>
      </c>
    </row>
    <row r="442" spans="1:2" ht="13.5">
      <c r="A442" s="1">
        <v>8018</v>
      </c>
      <c r="B442" s="4" t="s">
        <v>662</v>
      </c>
    </row>
    <row r="443" spans="1:2" ht="13.5">
      <c r="A443" s="1">
        <v>8024</v>
      </c>
      <c r="B443" s="4" t="s">
        <v>663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664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665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666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667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668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669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670</v>
      </c>
    </row>
    <row r="541" spans="1:2" ht="13.5">
      <c r="A541" s="1">
        <v>8338</v>
      </c>
      <c r="B541" s="4" t="s">
        <v>671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672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673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674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675</v>
      </c>
    </row>
    <row r="578" spans="1:2" ht="13.5">
      <c r="A578" s="1">
        <v>8713</v>
      </c>
      <c r="B578" s="4" t="s">
        <v>676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677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678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679</v>
      </c>
    </row>
    <row r="596" spans="1:2" ht="13.5">
      <c r="A596" s="1">
        <v>9999</v>
      </c>
      <c r="B596" s="4" t="s">
        <v>680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cp:lastPrinted>2013-08-23T23:49:13Z</cp:lastPrinted>
  <dcterms:created xsi:type="dcterms:W3CDTF">2012-05-21T07:24:57Z</dcterms:created>
  <dcterms:modified xsi:type="dcterms:W3CDTF">2014-08-29T23:05:41Z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