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531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<sst xmlns="http://schemas.openxmlformats.org/spreadsheetml/2006/main" count="694" uniqueCount="689">
  <si>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</si>
  <si>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</si>
  <si>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</si>
  <si>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</si>
  <si>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</si>
  <si>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</si>
  <si>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</si>
  <si>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</si>
  <si>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</si>
  <si>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</si>
  <si>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</si>
  <si>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</si>
  <si>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</si>
  <si>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</si>
  <si>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</si>
  <si>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</si>
  <si>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</si>
  <si>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</si>
  <si>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</si>
  <si>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</si>
  <si>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</si>
  <si>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</si>
  <si>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</si>
  <si>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</si>
  <si>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</si>
  <si>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</si>
  <si>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</si>
  <si>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</si>
  <si>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</si>
  <si>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</si>
  <si>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</si>
  <si>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</si>
  <si>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</si>
  <si>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</si>
  <si>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</si>
  <si>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</si>
  <si>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</si>
  <si>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</si>
  <si>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</si>
  <si>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</si>
  <si>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</si>
  <si>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</si>
  <si>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</si>
  <si>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</si>
  <si>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</si>
  <si>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</si>
  <si>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</si>
  <si>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</si>
  <si>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</si>
  <si>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</si>
  <si>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</si>
  <si>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</si>
  <si>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</si>
  <si>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</si>
  <si>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</si>
  <si>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</si>
  <si>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</si>
  <si>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</si>
  <si>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</si>
  <si>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</si>
  <si>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</si>
  <si>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</si>
  <si>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</si>
  <si>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</si>
  <si>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</si>
  <si>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</si>
  <si>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</si>
  <si>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</si>
  <si>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</si>
  <si>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</si>
  <si>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</si>
  <si>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</si>
  <si>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</si>
  <si>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</si>
  <si>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</si>
  <si>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</si>
  <si>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</si>
  <si>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</si>
  <si>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</si>
  <si>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</si>
  <si>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</si>
  <si>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</si>
  <si>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</si>
  <si>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</si>
  <si>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</si>
  <si>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</si>
  <si>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</si>
  <si>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</si>
  <si>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</si>
  <si>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</si>
  <si>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</si>
  <si>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</si>
  <si>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</si>
  <si>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</si>
  <si>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</si>
  <si>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</si>
  <si>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</si>
  <si>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</si>
  <si>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</si>
  <si>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</si>
  <si>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</si>
  <si>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</si>
  <si>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</si>
  <si>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</si>
  <si>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</si>
  <si>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</si>
  <si>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</si>
  <si>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</si>
  <si>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</si>
  <si>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</si>
  <si>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</si>
  <si>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</si>
  <si>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</si>
  <si>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</si>
  <si>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</si>
  <si>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</si>
  <si>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</si>
  <si>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</si>
  <si>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</si>
  <si>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</si>
  <si>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</si>
  <si>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</si>
  <si>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</si>
  <si>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</si>
  <si>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</si>
  <si>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</si>
  <si>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</si>
  <si>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</si>
  <si>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</si>
  <si>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</si>
  <si>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</si>
  <si>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</si>
  <si>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</si>
  <si>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</si>
  <si>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</si>
  <si>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</si>
  <si>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</si>
  <si>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</si>
  <si>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</si>
  <si>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</si>
  <si>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</si>
  <si>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</si>
  <si>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</si>
  <si>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</si>
  <si>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</si>
  <si>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</si>
  <si>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</si>
  <si>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</si>
  <si>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</si>
  <si>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</si>
  <si>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</si>
  <si>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</si>
  <si>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</si>
  <si>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</si>
  <si>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</si>
  <si>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</si>
  <si>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</si>
  <si>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</si>
  <si>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</si>
  <si>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</si>
  <si>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</si>
  <si>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</si>
  <si>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</si>
  <si>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</si>
  <si>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</si>
  <si>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</si>
  <si>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</si>
  <si>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</si>
  <si>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</si>
  <si>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</si>
  <si>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</si>
  <si>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</si>
  <si>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</si>
  <si>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</si>
  <si>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</si>
  <si>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</si>
  <si>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</si>
  <si>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</si>
  <si>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</si>
  <si>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</si>
  <si>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</si>
  <si>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</si>
  <si>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</si>
  <si>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</si>
  <si>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</si>
  <si>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</si>
  <si>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</si>
  <si>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</si>
  <si>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</si>
  <si>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</si>
  <si>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</si>
  <si>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</si>
  <si>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</si>
  <si>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</si>
  <si>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</si>
  <si>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</si>
  <si>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</si>
  <si>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</si>
  <si>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</si>
  <si>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</si>
  <si>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</si>
  <si>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</si>
  <si>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</si>
  <si>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</si>
  <si>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</si>
  <si>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</si>
  <si>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</si>
  <si>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</si>
  <si>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</si>
  <si>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</si>
  <si>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</si>
  <si>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</si>
  <si>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</si>
  <si>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</si>
  <si>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</si>
  <si>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</si>
  <si>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</si>
  <si>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</si>
  <si>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</si>
  <si>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</si>
  <si>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</si>
  <si>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</si>
  <si>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</si>
  <si>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</si>
  <si>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</si>
  <si>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</si>
  <si>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</si>
  <si>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</si>
  <si>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</si>
  <si>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</si>
  <si>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</si>
  <si>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</si>
  <si>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</si>
  <si>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</si>
  <si>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</si>
  <si>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</si>
  <si>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</si>
  <si>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</si>
  <si>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</si>
  <si>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</si>
  <si>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</si>
  <si>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</si>
  <si>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</si>
  <si>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</si>
  <si>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</si>
  <si>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</si>
  <si>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</si>
  <si>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</si>
  <si>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</si>
  <si>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</si>
  <si>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</si>
  <si>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</si>
  <si>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</si>
  <si>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</si>
  <si>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</si>
  <si>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</si>
  <si>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</si>
  <si>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</si>
  <si>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</si>
  <si>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</si>
  <si>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</si>
  <si>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</si>
  <si>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</si>
  <si>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</si>
  <si>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</si>
  <si>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</si>
  <si>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</si>
  <si>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</si>
  <si>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</si>
  <si>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</si>
  <si>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</si>
  <si>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</si>
  <si>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</si>
  <si>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</si>
  <si>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</si>
  <si>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</si>
  <si>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</si>
  <si>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</si>
  <si>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</si>
  <si>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</si>
  <si>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</si>
  <si>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</si>
  <si>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</si>
  <si>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</si>
  <si>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</si>
  <si>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</si>
  <si>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</si>
  <si>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</si>
  <si>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</si>
  <si>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</si>
  <si>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</si>
  <si>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</si>
  <si>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</si>
  <si>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</si>
  <si>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</si>
  <si>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</si>
  <si>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</si>
  <si>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</si>
  <si>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</si>
  <si>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</si>
  <si>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</si>
  <si>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</si>
  <si>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</si>
  <si>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</si>
  <si>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</si>
  <si>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</si>
  <si>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</si>
  <si>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</si>
  <si>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</si>
  <si>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</si>
  <si>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</si>
  <si>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</si>
  <si>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</si>
  <si>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</si>
  <si>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</si>
  <si>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</si>
  <si>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</si>
  <si>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</si>
  <si>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</si>
  <si>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</si>
  <si>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</si>
  <si>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</si>
  <si>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</si>
  <si>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</si>
  <si>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</si>
  <si>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</si>
  <si>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</si>
  <si>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</si>
  <si>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</si>
  <si>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</si>
  <si>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</si>
  <si>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</si>
  <si>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</si>
  <si>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</si>
  <si>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</si>
  <si>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</si>
  <si>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</si>
  <si>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</si>
  <si>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</si>
  <si>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</si>
  <si>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</si>
  <si>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</si>
  <si>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</si>
  <si>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</si>
  <si>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</si>
  <si>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</si>
  <si>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</si>
  <si>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</si>
  <si>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</si>
  <si>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</si>
  <si>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</si>
  <si>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</si>
  <si>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</si>
  <si>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</si>
  <si>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</si>
  <si>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</si>
  <si>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</si>
  <si>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</si>
  <si>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</si>
  <si>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</si>
  <si>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</si>
  <si>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</si>
  <si>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</si>
  <si>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</si>
  <si>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</si>
  <si>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</si>
  <si>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</si>
  <si>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</si>
  <si>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</si>
  <si>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</si>
  <si>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</si>
  <si>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</si>
  <si>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</si>
  <si>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</si>
  <si>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</si>
  <si>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</si>
  <si>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</si>
  <si>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</si>
  <si>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</si>
  <si>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</si>
  <si>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</si>
  <si>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</si>
  <si>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</si>
  <si>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</si>
  <si>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</si>
  <si>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</si>
  <si>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</si>
  <si>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</si>
  <si>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</si>
  <si>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</si>
  <si>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</si>
  <si>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</si>
  <si>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</si>
  <si>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</si>
  <si>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</si>
  <si>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</si>
  <si>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</si>
  <si>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</si>
  <si>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</si>
  <si>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</si>
  <si>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</si>
  <si>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</si>
  <si>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</si>
  <si>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</si>
  <si>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</si>
  <si>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</si>
  <si>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</si>
  <si>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</si>
  <si>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</si>
  <si>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</si>
  <si>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</si>
  <si>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</si>
  <si>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</si>
  <si>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</si>
  <si>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</si>
  <si>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</si>
  <si>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</si>
  <si>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</si>
  <si>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</si>
  <si>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</si>
  <si>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</si>
  <si>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</si>
  <si>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</si>
  <si>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</si>
  <si>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</si>
  <si>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</si>
  <si>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</si>
  <si>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</si>
  <si>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</si>
  <si>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</si>
  <si>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</si>
  <si>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</si>
  <si>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</si>
  <si>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</si>
  <si>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</si>
  <si>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</si>
  <si>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</si>
  <si>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</si>
  <si>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</si>
  <si>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</si>
  <si>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</si>
  <si>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</si>
  <si>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</si>
  <si>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</si>
  <si>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</si>
  <si>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</si>
  <si>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</si>
  <si>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</si>
  <si>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</si>
  <si>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</si>
  <si>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</si>
  <si>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</si>
  <si>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</si>
  <si>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</si>
  <si>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</si>
  <si>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</si>
  <si>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</si>
  <si>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</si>
  <si>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</si>
  <si>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</si>
  <si>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</si>
  <si>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</si>
  <si>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</si>
  <si>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</si>
  <si>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</si>
  <si>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</si>
  <si>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</si>
  <si>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</si>
  <si>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</si>
  <si>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</si>
  <si>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</si>
  <si>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</si>
  <si>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</si>
  <si>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</si>
  <si>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</si>
  <si>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</si>
  <si>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</si>
  <si>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</si>
  <si>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</si>
  <si>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</si>
  <si>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</si>
  <si>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</si>
  <si>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</si>
  <si>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</si>
  <si>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</si>
  <si>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</si>
  <si>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</si>
  <si>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</si>
  <si>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</si>
  <si>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</si>
  <si>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</si>
  <si>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</si>
  <si>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</si>
  <si>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</si>
  <si>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</si>
  <si>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</si>
  <si>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</si>
  <si>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</si>
  <si>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</si>
  <si>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</si>
  <si>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</si>
  <si>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</si>
  <si>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</si>
  <si>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</si>
  <si>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</si>
  <si>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</si>
  <si>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</si>
  <si>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</si>
  <si>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</si>
  <si>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</si>
  <si>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</si>
  <si>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</si>
  <si>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</si>
  <si>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</si>
  <si>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</si>
  <si>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</si>
  <si>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</si>
  <si>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</si>
  <si>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</si>
  <si>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</si>
  <si>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</si>
  <si>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</si>
  <si>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</si>
  <si>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</si>
  <si>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</si>
  <si>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</si>
  <si>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</si>
  <si>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</si>
  <si>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</si>
  <si>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</si>
  <si>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</si>
  <si>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</si>
  <si>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</si>
  <si>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</si>
  <si>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</si>
  <si>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</si>
  <si>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</si>
  <si>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</si>
  <si>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</si>
  <si>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</si>
  <si>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</si>
  <si>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</si>
  <si>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</si>
  <si>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</si>
  <si>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</si>
  <si>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</si>
  <si>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</si>
  <si>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</si>
  <si>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</si>
  <si>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</si>
  <si>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</si>
  <si>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</si>
  <si>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</si>
  <si>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</si>
  <si>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</si>
  <si>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</si>
  <si>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</si>
  <si>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</si>
  <si>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</si>
  <si>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</si>
  <si>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</si>
  <si>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</si>
  <si>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</si>
  <si>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</si>
  <si>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</si>
  <si>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</si>
  <si>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</si>
  <si>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</si>
  <si>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</si>
  <si>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</si>
  <si>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</si>
  <si>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</si>
  <si>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</si>
  <si>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</si>
  <si>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</si>
  <si>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</si>
  <si>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</si>
  <si>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</si>
  <si>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</si>
  <si>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</si>
  <si>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</si>
  <si>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</si>
  <si>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</si>
  <si>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</si>
  <si>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</si>
  <si>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</si>
  <si>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</si>
  <si>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</si>
  <si>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</si>
  <si>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</si>
  <si>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</si>
  <si>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</si>
  <si>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</si>
  <si>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</si>
  <si>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</si>
  <si>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</si>
  <si>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</si>
  <si>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</si>
  <si>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</si>
  <si>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</si>
  <si>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</si>
  <si>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</si>
  <si>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</si>
  <si>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</si>
  <si>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</si>
  <si>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</si>
  <si>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</si>
  <si>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</si>
  <si>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</si>
  <si>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</si>
  <si>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</si>
  <si>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</si>
  <si>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</si>
  <si>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</si>
  <si>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</si>
  <si>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</si>
  <si>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</si>
  <si>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</si>
  <si>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</si>
  <si>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</si>
  <si>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</si>
  <si>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</si>
  <si>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</si>
  <si>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</si>
  <si>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</si>
  <si>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</si>
  <si>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</si>
  <si>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</si>
  <si>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</si>
  <si>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</si>
  <si>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</si>
  <si>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</si>
  <si>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</si>
  <si>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</si>
  <si>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</si>
  <si>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</si>
  <si>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</si>
  <si>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</si>
  <si>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</si>
  <si>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</si>
  <si>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</si>
  <si>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</si>
  <si>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</si>
  <si>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</si>
  <si>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</si>
  <si>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</si>
  <si>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</si>
  <si>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</si>
  <si>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</si>
  <si>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</si>
  <si>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</si>
  <si>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</si>
  <si>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</si>
  <si>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</si>
  <si>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</si>
  <si>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</si>
  <si>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</si>
  <si>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</si>
  <si>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</si>
  <si>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</si>
  <si>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</si>
  <si>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</si>
  <si>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</si>
  <si>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</si>
  <si>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</si>
  <si>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</si>
  <si>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</si>
  <si>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</si>
  <si>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</si>
  <si>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</si>
  <si>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</si>
  <si>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</si>
  <si>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</si>
  <si>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</si>
  <si>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</si>
  <si>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</si>
  <si>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</si>
  <si>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</si>
  <si>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</si>
  <si>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英語中１チャレンジ問題</t>
  </si>
  <si>
    <t>英語中２チャレンジ問題</t>
  </si>
  <si>
    <t>英語中３チャレンジ問題</t>
  </si>
  <si>
    <t>一</t>
  </si>
  <si>
    <t>二</t>
  </si>
  <si>
    <t>佐久穂小学校</t>
  </si>
  <si>
    <t>佐久平浅間小学校</t>
  </si>
  <si>
    <t>佐久穂中学校</t>
  </si>
  <si>
    <t>筑北小学校</t>
  </si>
  <si>
    <t>南木曽小学校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</si>
</sst>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29" fillId="42" borderId="27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55" fillId="43" borderId="0" xfId="0" applyFont="1" applyFill="1" applyBorder="1" applyAlignment="1">
      <alignment horizontal="center" vertical="center" wrapText="1"/>
    </xf>
    <xf numFmtId="0" fontId="55" fillId="43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1.1484375" style="12" customWidth="1"/>
    <col min="2" max="2" width="1.7109375" style="12" customWidth="1"/>
    <col min="3" max="4" width="6.421875" style="12" customWidth="1"/>
    <col min="5" max="19" width="4.421875" style="12" customWidth="1"/>
    <col min="20" max="20" width="2.7109375" style="12" customWidth="1"/>
    <col min="21" max="21" width="19.8515625" style="33" customWidth="1"/>
    <col min="22" max="22" width="3.7109375" style="33" customWidth="1"/>
    <col min="23" max="55" width="9.00390625" style="33" customWidth="1"/>
    <col min="56" max="16384" width="9.00390625" style="12" customWidth="1"/>
  </cols>
  <sheetData>
    <row r="1" spans="1:20" ht="15.75" customHeight="1" thickBot="1">
      <c r="A1" s="33"/>
      <c r="B1" s="77" t="str">
        <f>"【国語、算数・数学、理科】　　"&amp;'設定資料'!F4&amp;"月　チャレンジ問題　結果入力シート"</f>
        <v>【国語、算数・数学、理科】　　3月　チャレンジ問題　結果入力シート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2:20" s="33" customFormat="1" ht="8.25" customHeight="1" thickBot="1">
      <c r="B2" s="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20.25" customHeight="1" thickBot="1">
      <c r="A3" s="33"/>
      <c r="B3" s="36"/>
      <c r="C3" s="78" t="s">
        <v>0</v>
      </c>
      <c r="D3" s="78"/>
      <c r="E3" s="84"/>
      <c r="F3" s="85"/>
      <c r="G3" s="38"/>
      <c r="H3" s="38"/>
      <c r="I3" s="38"/>
      <c r="J3" s="38"/>
      <c r="K3" s="86" t="s">
        <v>549</v>
      </c>
      <c r="L3" s="86"/>
      <c r="M3" s="86"/>
      <c r="N3" s="86"/>
      <c r="O3" s="86"/>
      <c r="P3" s="86"/>
      <c r="Q3" s="86"/>
      <c r="R3" s="86"/>
      <c r="S3" s="86"/>
      <c r="T3" s="87"/>
    </row>
    <row r="4" spans="2:20" s="33" customFormat="1" ht="6" customHeight="1" thickBot="1"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1"/>
    </row>
    <row r="5" spans="1:20" ht="20.25" customHeight="1" thickBot="1">
      <c r="A5" s="33"/>
      <c r="B5" s="36"/>
      <c r="C5" s="78" t="s">
        <v>528</v>
      </c>
      <c r="D5" s="78"/>
      <c r="E5" s="79" t="str">
        <f>IF(E3&lt;&gt;"",VLOOKUP(E3,学校DB,2,FALSE),"上の枠に学校コードを入力してください")</f>
        <v>上の枠に学校コードを入力してください</v>
      </c>
      <c r="F5" s="79"/>
      <c r="G5" s="79"/>
      <c r="H5" s="79"/>
      <c r="I5" s="79"/>
      <c r="J5" s="79"/>
      <c r="K5" s="79"/>
      <c r="L5" s="79"/>
      <c r="M5" s="38"/>
      <c r="N5" s="80" t="s">
        <v>554</v>
      </c>
      <c r="O5" s="80"/>
      <c r="P5" s="81"/>
      <c r="Q5" s="82"/>
      <c r="R5" s="82"/>
      <c r="S5" s="83"/>
      <c r="T5" s="41"/>
    </row>
    <row r="6" spans="2:20" s="33" customFormat="1" ht="6" customHeigh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41"/>
    </row>
    <row r="7" spans="1:20" ht="20.25" customHeight="1">
      <c r="A7" s="33"/>
      <c r="B7" s="36"/>
      <c r="C7" s="78" t="s">
        <v>529</v>
      </c>
      <c r="D7" s="78"/>
      <c r="E7" s="79" t="str">
        <f>'設定資料'!J4</f>
        <v>国語小５チャレンジ問題</v>
      </c>
      <c r="F7" s="79"/>
      <c r="G7" s="79"/>
      <c r="H7" s="79"/>
      <c r="I7" s="79"/>
      <c r="J7" s="79"/>
      <c r="K7" s="79"/>
      <c r="L7" s="79"/>
      <c r="M7" s="38"/>
      <c r="N7" s="38"/>
      <c r="O7" s="38"/>
      <c r="P7" s="38"/>
      <c r="Q7" s="38"/>
      <c r="R7" s="38"/>
      <c r="S7" s="38"/>
      <c r="T7" s="41"/>
    </row>
    <row r="8" spans="2:20" s="33" customFormat="1" ht="6" customHeight="1" thickBo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1"/>
    </row>
    <row r="9" spans="1:20" ht="20.25" customHeight="1" thickBot="1">
      <c r="A9" s="33"/>
      <c r="B9" s="36"/>
      <c r="C9" s="78" t="s">
        <v>518</v>
      </c>
      <c r="D9" s="78"/>
      <c r="E9" s="13"/>
      <c r="F9" s="58" t="s">
        <v>519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2:20" s="33" customFormat="1" ht="6" customHeight="1"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55" s="14" customFormat="1" ht="20.25" customHeight="1">
      <c r="A11" s="33"/>
      <c r="B11" s="36"/>
      <c r="C11" s="78" t="s">
        <v>520</v>
      </c>
      <c r="D11" s="78"/>
      <c r="E11" s="48" t="str">
        <f>IF('設定資料'!E8&lt;&gt;"",'設定資料'!E8,"")</f>
        <v>一</v>
      </c>
      <c r="F11" s="48">
        <f>IF('設定資料'!F8&lt;&gt;"",'設定資料'!F8,"")</f>
      </c>
      <c r="G11" s="48">
        <f>IF('設定資料'!G8&lt;&gt;"",'設定資料'!G8,"")</f>
      </c>
      <c r="H11" s="48">
        <f>IF('設定資料'!H8&lt;&gt;"",'設定資料'!H8,"")</f>
      </c>
      <c r="I11" s="48">
        <f>IF('設定資料'!I8&lt;&gt;"",'設定資料'!I8,"")</f>
      </c>
      <c r="J11" s="48">
        <f>IF('設定資料'!J8&lt;&gt;"",'設定資料'!J8,"")</f>
      </c>
      <c r="K11" s="48">
        <f>IF('設定資料'!K8&lt;&gt;"",'設定資料'!K8,"")</f>
      </c>
      <c r="L11" s="48">
        <f>IF('設定資料'!L8&lt;&gt;"",'設定資料'!L8,"")</f>
      </c>
      <c r="M11" s="48">
        <f>IF('設定資料'!M8&lt;&gt;"",'設定資料'!M8,"")</f>
      </c>
      <c r="N11" s="48">
        <f>IF('設定資料'!N8&lt;&gt;"",'設定資料'!N8,"")</f>
      </c>
      <c r="O11" s="48">
        <f>IF('設定資料'!O8&lt;&gt;"",'設定資料'!O8,"")</f>
      </c>
      <c r="P11" s="48">
        <f>IF('設定資料'!P8&lt;&gt;"",'設定資料'!P8,"")</f>
      </c>
      <c r="Q11" s="48">
        <f>IF('設定資料'!Q8&lt;&gt;"",'設定資料'!Q8,"")</f>
      </c>
      <c r="R11" s="48">
        <f>IF('設定資料'!R8&lt;&gt;"",'設定資料'!R8,"")</f>
      </c>
      <c r="S11" s="48">
        <f>IF('設定資料'!S8&lt;&gt;"",'設定資料'!S8,"")</f>
      </c>
      <c r="T11" s="41"/>
      <c r="U11" s="46" t="s">
        <v>557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4" customFormat="1" ht="20.25" customHeight="1">
      <c r="A12" s="33"/>
      <c r="B12" s="36"/>
      <c r="C12" s="78"/>
      <c r="D12" s="78"/>
      <c r="E12" s="48" t="str">
        <f>IF('設定資料'!E9&lt;&gt;"",'設定資料'!E9,"")</f>
        <v>一</v>
      </c>
      <c r="F12" s="48" t="str">
        <f>IF('設定資料'!F9&lt;&gt;"",'設定資料'!F9,"")</f>
        <v>二</v>
      </c>
      <c r="G12" s="48">
        <f>IF('設定資料'!G9&lt;&gt;"",'設定資料'!G9,"")</f>
      </c>
      <c r="H12" s="48">
        <f>IF('設定資料'!H9&lt;&gt;"",'設定資料'!H9,"")</f>
      </c>
      <c r="I12" s="48">
        <f>IF('設定資料'!I9&lt;&gt;"",'設定資料'!I9,"")</f>
      </c>
      <c r="J12" s="48">
        <f>IF('設定資料'!J9&lt;&gt;"",'設定資料'!J9,"")</f>
      </c>
      <c r="K12" s="48">
        <f>IF('設定資料'!K9&lt;&gt;"",'設定資料'!K9,"")</f>
      </c>
      <c r="L12" s="48">
        <f>IF('設定資料'!L9&lt;&gt;"",'設定資料'!L9,"")</f>
      </c>
      <c r="M12" s="48">
        <f>IF('設定資料'!M9&lt;&gt;"",'設定資料'!M9,"")</f>
      </c>
      <c r="N12" s="48">
        <f>IF('設定資料'!N9&lt;&gt;"",'設定資料'!N9,"")</f>
      </c>
      <c r="O12" s="48">
        <f>IF('設定資料'!O9&lt;&gt;"",'設定資料'!O9,"")</f>
      </c>
      <c r="P12" s="48">
        <f>IF('設定資料'!P9&lt;&gt;"",'設定資料'!P9,"")</f>
      </c>
      <c r="Q12" s="48">
        <f>IF('設定資料'!Q9&lt;&gt;"",'設定資料'!Q9,"")</f>
      </c>
      <c r="R12" s="48">
        <f>IF('設定資料'!R9&lt;&gt;"",'設定資料'!R9,"")</f>
      </c>
      <c r="S12" s="48">
        <f>IF('設定資料'!S9&lt;&gt;"",'設定資料'!S9,"")</f>
      </c>
      <c r="T12" s="41"/>
      <c r="U12" s="47" t="s">
        <v>558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4" customFormat="1" ht="21.75" customHeight="1">
      <c r="A13" s="33"/>
      <c r="B13" s="36"/>
      <c r="C13" s="78"/>
      <c r="D13" s="7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20" s="33" customFormat="1" ht="2.25" customHeight="1">
      <c r="B14" s="36"/>
      <c r="C14" s="38"/>
      <c r="D14" s="3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1"/>
    </row>
    <row r="15" spans="1:20" ht="20.25" customHeight="1">
      <c r="A15" s="33"/>
      <c r="B15" s="36"/>
      <c r="C15" s="78" t="s">
        <v>526</v>
      </c>
      <c r="D15" s="78"/>
      <c r="E15" s="51">
        <f aca="true" t="shared" si="0" ref="E15:O15">IF($E$9&lt;&gt;"",E13/$E$9,"")</f>
      </c>
      <c r="F15" s="51">
        <f t="shared" si="0"/>
      </c>
      <c r="G15" s="51">
        <f t="shared" si="0"/>
      </c>
      <c r="H15" s="51">
        <f t="shared" si="0"/>
      </c>
      <c r="I15" s="51">
        <f t="shared" si="0"/>
      </c>
      <c r="J15" s="51">
        <f t="shared" si="0"/>
      </c>
      <c r="K15" s="51">
        <f t="shared" si="0"/>
      </c>
      <c r="L15" s="51">
        <f t="shared" si="0"/>
      </c>
      <c r="M15" s="51">
        <f t="shared" si="0"/>
      </c>
      <c r="N15" s="51">
        <f t="shared" si="0"/>
      </c>
      <c r="O15" s="51">
        <f t="shared" si="0"/>
      </c>
      <c r="P15" s="51">
        <f>IF($E$9&lt;&gt;"",P13/$E$9,"")</f>
      </c>
      <c r="Q15" s="51">
        <f>IF($E$9&lt;&gt;"",Q13/$E$9,"")</f>
      </c>
      <c r="R15" s="51">
        <f>IF($E$9&lt;&gt;"",R13/$E$9,"")</f>
      </c>
      <c r="S15" s="51">
        <f>IF($E$9&lt;&gt;"",S13/$E$9,"")</f>
      </c>
      <c r="T15" s="41"/>
    </row>
    <row r="16" spans="2:20" s="33" customFormat="1" ht="2.25" customHeight="1">
      <c r="B16" s="36"/>
      <c r="C16" s="38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  <row r="17" spans="1:20" ht="24.75" customHeight="1">
      <c r="A17" s="33"/>
      <c r="B17" s="36"/>
      <c r="C17" s="88" t="s">
        <v>527</v>
      </c>
      <c r="D17" s="89"/>
      <c r="E17" s="52">
        <f>'設定資料'!E10</f>
        <v>0.767</v>
      </c>
      <c r="F17" s="52">
        <f>'設定資料'!F10</f>
        <v>0.696</v>
      </c>
      <c r="G17" s="52">
        <f>'設定資料'!G10</f>
        <v>0</v>
      </c>
      <c r="H17" s="52">
        <f>'設定資料'!H10</f>
        <v>0</v>
      </c>
      <c r="I17" s="52">
        <f>'設定資料'!I10</f>
        <v>0</v>
      </c>
      <c r="J17" s="52">
        <f>'設定資料'!J10</f>
        <v>0</v>
      </c>
      <c r="K17" s="52">
        <f>'設定資料'!K10</f>
        <v>0</v>
      </c>
      <c r="L17" s="52">
        <f>'設定資料'!L10</f>
        <v>0</v>
      </c>
      <c r="M17" s="52">
        <f>'設定資料'!M10</f>
        <v>0</v>
      </c>
      <c r="N17" s="52">
        <f>'設定資料'!N10</f>
        <v>0</v>
      </c>
      <c r="O17" s="52">
        <f>'設定資料'!O10</f>
        <v>0</v>
      </c>
      <c r="P17" s="52">
        <f>'設定資料'!P10</f>
        <v>0</v>
      </c>
      <c r="Q17" s="52">
        <f>'設定資料'!Q10</f>
        <v>0</v>
      </c>
      <c r="R17" s="52">
        <f>'設定資料'!R10</f>
        <v>0</v>
      </c>
      <c r="S17" s="52">
        <f>'設定資料'!S10</f>
        <v>0</v>
      </c>
      <c r="T17" s="41"/>
    </row>
    <row r="18" spans="2:20" s="33" customFormat="1" ht="7.5" customHeight="1" thickBot="1">
      <c r="B18" s="3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s="33" customFormat="1" ht="7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55" s="15" customFormat="1" ht="7.5" customHeight="1">
      <c r="A20" s="3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s="15" customFormat="1" ht="13.5">
      <c r="A21" s="34"/>
      <c r="B21" s="54"/>
      <c r="C21" s="54"/>
      <c r="D21" s="57" t="str">
        <f>IF(E3="","↑学校コードを入力してください","")</f>
        <v>↑学校コードを入力してください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s="15" customFormat="1" ht="13.5">
      <c r="A22" s="34"/>
      <c r="B22" s="54"/>
      <c r="C22" s="54"/>
      <c r="D22" s="57" t="str">
        <f>IF(E9="","↑受験者数を入力してください","")</f>
        <v>↑受験者数を入力してください</v>
      </c>
      <c r="E22" s="57"/>
      <c r="F22" s="57"/>
      <c r="G22" s="57"/>
      <c r="H22" s="57"/>
      <c r="I22" s="57"/>
      <c r="J22" s="57"/>
      <c r="K22" s="57"/>
      <c r="L22" s="57"/>
      <c r="M22" s="57"/>
      <c r="N22" s="57" t="str">
        <f>IF(P5="","↑担当者氏名を入力してください","")</f>
        <v>↑担当者氏名を入力してください</v>
      </c>
      <c r="O22" s="57"/>
      <c r="P22" s="57"/>
      <c r="Q22" s="57"/>
      <c r="R22" s="57"/>
      <c r="S22" s="57"/>
      <c r="T22" s="5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s="15" customFormat="1" ht="13.5">
      <c r="A23" s="34"/>
      <c r="B23" s="54"/>
      <c r="C23" s="54"/>
      <c r="D23" s="54" t="s">
        <v>555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s="15" customFormat="1" ht="13.5">
      <c r="A24" s="34"/>
      <c r="B24" s="54"/>
      <c r="C24" s="54"/>
      <c r="D24" s="54" t="s">
        <v>561</v>
      </c>
      <c r="E24" s="54"/>
      <c r="F24" s="54"/>
      <c r="G24" s="54"/>
      <c r="H24" s="54"/>
      <c r="I24" s="55" t="s">
        <v>530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s="15" customFormat="1" ht="13.5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 t="s">
        <v>562</v>
      </c>
      <c r="M25" s="54"/>
      <c r="N25" s="54"/>
      <c r="O25" s="54"/>
      <c r="P25" s="54"/>
      <c r="Q25" s="54"/>
      <c r="R25" s="54"/>
      <c r="S25" s="54"/>
      <c r="T25" s="5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s="15" customFormat="1" ht="7.5" customHeight="1">
      <c r="A26" s="3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s="15" customFormat="1" ht="18" customHeight="1">
      <c r="A27" s="34"/>
      <c r="B27" s="54"/>
      <c r="C27" s="54"/>
      <c r="D27" s="54" t="s">
        <v>531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s="15" customFormat="1" ht="13.5">
      <c r="A28" s="34"/>
      <c r="B28" s="54"/>
      <c r="C28" s="54"/>
      <c r="D28" s="54"/>
      <c r="E28" s="54"/>
      <c r="F28" s="53"/>
      <c r="G28" s="53" t="s">
        <v>568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s="15" customFormat="1" ht="13.5">
      <c r="A29" s="34"/>
      <c r="B29" s="54"/>
      <c r="C29" s="54"/>
      <c r="D29" s="54"/>
      <c r="E29" s="54"/>
      <c r="F29" s="53"/>
      <c r="G29" s="53"/>
      <c r="H29" s="53" t="s">
        <v>569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15" customFormat="1" ht="13.5">
      <c r="A30" s="34"/>
      <c r="B30" s="54"/>
      <c r="C30" s="54"/>
      <c r="D30" s="54" t="s">
        <v>551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s="15" customFormat="1" ht="13.5">
      <c r="A31" s="34"/>
      <c r="B31" s="54"/>
      <c r="C31" s="54"/>
      <c r="D31" s="54"/>
      <c r="E31" s="54"/>
      <c r="F31" s="53"/>
      <c r="G31" s="53" t="s">
        <v>570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s="15" customFormat="1" ht="13.5">
      <c r="A32" s="34"/>
      <c r="B32" s="54"/>
      <c r="C32" s="54"/>
      <c r="D32" s="54"/>
      <c r="E32" s="54"/>
      <c r="F32" s="53"/>
      <c r="G32" s="53"/>
      <c r="H32" s="53" t="s">
        <v>571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s="15" customFormat="1" ht="14.25" customHeight="1">
      <c r="A33" s="34"/>
      <c r="B33" s="54"/>
      <c r="C33" s="54"/>
      <c r="D33" s="54"/>
      <c r="E33" s="54"/>
      <c r="F33" s="56" t="s">
        <v>532</v>
      </c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s="15" customFormat="1" ht="13.5">
      <c r="A34" s="34"/>
      <c r="B34" s="54"/>
      <c r="C34" s="54"/>
      <c r="D34" s="54"/>
      <c r="E34" s="54"/>
      <c r="F34" s="54" t="s">
        <v>575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20" s="33" customFormat="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>
      <c r="C90" s="33" t="s">
        <v>556</v>
      </c>
    </row>
    <row r="91" s="33" customFormat="1" ht="13.5"/>
    <row r="92" s="33" customFormat="1" ht="13.5"/>
    <row r="93" spans="3:9" s="33" customFormat="1" ht="13.5">
      <c r="C93" s="33" t="str">
        <f>'設定資料'!C4</f>
        <v>問題期間</v>
      </c>
      <c r="D93" s="33">
        <f>'設定資料'!D4</f>
        <v>2016</v>
      </c>
      <c r="E93" s="33" t="str">
        <f>'設定資料'!E4</f>
        <v>年</v>
      </c>
      <c r="F93" s="33">
        <f>'設定資料'!F4</f>
        <v>3</v>
      </c>
      <c r="G93" s="33" t="str">
        <f>'設定資料'!G4</f>
        <v>月</v>
      </c>
      <c r="H93" s="33" t="str">
        <f>'設定資料'!H4</f>
        <v>問題名</v>
      </c>
      <c r="I93" s="33" t="str">
        <f>'設定資料'!J4</f>
        <v>国語小５チャレンジ問題</v>
      </c>
    </row>
    <row r="94" s="33" customFormat="1" ht="13.5"/>
    <row r="95" s="33" customFormat="1" ht="13.5"/>
    <row r="96" spans="3:19" s="33" customFormat="1" ht="13.5">
      <c r="C96" s="33" t="str">
        <f>'設定資料'!C7</f>
        <v>設問設計</v>
      </c>
      <c r="E96" s="33" t="str">
        <f>'設定資料'!E7</f>
        <v>問１</v>
      </c>
      <c r="F96" s="33" t="str">
        <f>'設定資料'!F7</f>
        <v>問２</v>
      </c>
      <c r="G96" s="33" t="str">
        <f>'設定資料'!G7</f>
        <v>問３</v>
      </c>
      <c r="H96" s="33" t="str">
        <f>'設定資料'!H7</f>
        <v>問４</v>
      </c>
      <c r="I96" s="33" t="str">
        <f>'設定資料'!I7</f>
        <v>問５</v>
      </c>
      <c r="J96" s="33" t="str">
        <f>'設定資料'!J7</f>
        <v>問６</v>
      </c>
      <c r="K96" s="33" t="str">
        <f>'設定資料'!K7</f>
        <v>問７</v>
      </c>
      <c r="L96" s="33" t="str">
        <f>'設定資料'!L7</f>
        <v>問８</v>
      </c>
      <c r="M96" s="33" t="str">
        <f>'設定資料'!M7</f>
        <v>問９</v>
      </c>
      <c r="N96" s="33" t="str">
        <f>'設定資料'!N7</f>
        <v>問１０</v>
      </c>
      <c r="O96" s="33" t="str">
        <f>'設定資料'!O7</f>
        <v>問１１</v>
      </c>
      <c r="P96" s="33" t="str">
        <f>'設定資料'!P7</f>
        <v>問１２</v>
      </c>
      <c r="Q96" s="33" t="str">
        <f>'設定資料'!Q7</f>
        <v>問１３</v>
      </c>
      <c r="R96" s="33" t="str">
        <f>'設定資料'!R7</f>
        <v>問１４</v>
      </c>
      <c r="S96" s="33" t="str">
        <f>'設定資料'!S7</f>
        <v>問１５</v>
      </c>
    </row>
    <row r="97" s="33" customFormat="1" ht="13.5"/>
    <row r="98" spans="3:19" s="33" customFormat="1" ht="13.5">
      <c r="C98" s="33" t="str">
        <f>'設定資料'!B8</f>
        <v>大問 </v>
      </c>
      <c r="E98" s="33" t="str">
        <f>'設定資料'!E8</f>
        <v>一</v>
      </c>
      <c r="F98" s="33">
        <f>'設定資料'!F8</f>
        <v>0</v>
      </c>
      <c r="G98" s="33">
        <f>'設定資料'!G8</f>
        <v>0</v>
      </c>
      <c r="H98" s="33">
        <f>'設定資料'!H8</f>
        <v>0</v>
      </c>
      <c r="I98" s="33">
        <f>'設定資料'!I8</f>
        <v>0</v>
      </c>
      <c r="J98" s="33">
        <f>'設定資料'!J8</f>
        <v>0</v>
      </c>
      <c r="K98" s="33">
        <f>'設定資料'!K8</f>
        <v>0</v>
      </c>
      <c r="L98" s="33">
        <f>'設定資料'!L8</f>
        <v>0</v>
      </c>
      <c r="M98" s="33">
        <f>'設定資料'!M8</f>
        <v>0</v>
      </c>
      <c r="N98" s="33">
        <f>'設定資料'!N8</f>
        <v>0</v>
      </c>
      <c r="O98" s="33">
        <f>'設定資料'!O8</f>
        <v>0</v>
      </c>
      <c r="P98" s="33">
        <f>'設定資料'!P8</f>
        <v>0</v>
      </c>
      <c r="Q98" s="33">
        <f>'設定資料'!Q8</f>
        <v>0</v>
      </c>
      <c r="R98" s="33">
        <f>'設定資料'!R8</f>
        <v>0</v>
      </c>
      <c r="S98" s="33">
        <f>'設定資料'!S8</f>
        <v>0</v>
      </c>
    </row>
    <row r="99" spans="3:19" s="33" customFormat="1" ht="13.5">
      <c r="C99" s="33" t="str">
        <f>'設定資料'!B9</f>
        <v>小問 </v>
      </c>
      <c r="E99" s="33" t="str">
        <f>'設定資料'!E9</f>
        <v>一</v>
      </c>
      <c r="F99" s="33" t="str">
        <f>'設定資料'!F9</f>
        <v>二</v>
      </c>
      <c r="G99" s="33">
        <f>'設定資料'!G9</f>
        <v>0</v>
      </c>
      <c r="H99" s="33">
        <f>'設定資料'!H9</f>
        <v>0</v>
      </c>
      <c r="I99" s="33">
        <f>'設定資料'!I9</f>
        <v>0</v>
      </c>
      <c r="J99" s="33">
        <f>'設定資料'!J9</f>
        <v>0</v>
      </c>
      <c r="K99" s="33">
        <f>'設定資料'!K9</f>
        <v>0</v>
      </c>
      <c r="L99" s="33">
        <f>'設定資料'!L9</f>
        <v>0</v>
      </c>
      <c r="M99" s="33">
        <f>'設定資料'!M9</f>
        <v>0</v>
      </c>
      <c r="N99" s="33">
        <f>'設定資料'!N9</f>
        <v>0</v>
      </c>
      <c r="O99" s="33">
        <f>'設定資料'!O9</f>
        <v>0</v>
      </c>
      <c r="P99" s="33">
        <f>'設定資料'!P9</f>
        <v>0</v>
      </c>
      <c r="Q99" s="33">
        <f>'設定資料'!Q9</f>
        <v>0</v>
      </c>
      <c r="R99" s="33">
        <f>'設定資料'!R9</f>
        <v>0</v>
      </c>
      <c r="S99" s="33">
        <f>'設定資料'!S9</f>
        <v>0</v>
      </c>
    </row>
    <row r="100" spans="3:19" s="33" customFormat="1" ht="13.5">
      <c r="C100" s="33" t="str">
        <f>'設定資料'!B10</f>
        <v>過去問の正答率</v>
      </c>
      <c r="E100" s="33">
        <f>'設定資料'!E10</f>
        <v>0.767</v>
      </c>
      <c r="F100" s="33">
        <f>'設定資料'!F10</f>
        <v>0.696</v>
      </c>
      <c r="G100" s="33">
        <f>'設定資料'!G10</f>
        <v>0</v>
      </c>
      <c r="H100" s="33">
        <f>'設定資料'!H10</f>
        <v>0</v>
      </c>
      <c r="I100" s="33">
        <f>'設定資料'!I10</f>
        <v>0</v>
      </c>
      <c r="J100" s="33">
        <f>'設定資料'!J10</f>
        <v>0</v>
      </c>
      <c r="K100" s="33">
        <f>'設定資料'!K10</f>
        <v>0</v>
      </c>
      <c r="L100" s="33">
        <f>'設定資料'!L10</f>
        <v>0</v>
      </c>
      <c r="M100" s="33">
        <f>'設定資料'!M10</f>
        <v>0</v>
      </c>
      <c r="N100" s="33">
        <f>'設定資料'!N10</f>
        <v>0</v>
      </c>
      <c r="O100" s="33">
        <f>'設定資料'!O10</f>
        <v>0</v>
      </c>
      <c r="P100" s="33">
        <f>'設定資料'!P10</f>
        <v>0</v>
      </c>
      <c r="Q100" s="33">
        <f>'設定資料'!Q10</f>
        <v>0</v>
      </c>
      <c r="R100" s="33">
        <f>'設定資料'!R10</f>
        <v>0</v>
      </c>
      <c r="S100" s="33">
        <f>'設定資料'!S10</f>
        <v>0</v>
      </c>
    </row>
    <row r="101" spans="3:6" s="33" customFormat="1" ht="13.5">
      <c r="C101" s="33" t="str">
        <f>'設定資料'!C11</f>
        <v>問題数</v>
      </c>
      <c r="E101" s="33">
        <f>'設定資料'!E11</f>
        <v>2</v>
      </c>
      <c r="F101" s="33" t="str">
        <f>'設定資料'!F11</f>
        <v>問</v>
      </c>
    </row>
    <row r="102" spans="3:19" s="33" customFormat="1" ht="13.5">
      <c r="C102" s="33" t="str">
        <f>'設定資料'!D12</f>
        <v>問題有無</v>
      </c>
      <c r="E102" s="33">
        <f>'設定資料'!E12</f>
        <v>1</v>
      </c>
      <c r="F102" s="33">
        <f>'設定資料'!F12</f>
        <v>1</v>
      </c>
      <c r="G102" s="33">
        <f>'設定資料'!G12</f>
      </c>
      <c r="H102" s="33">
        <f>'設定資料'!H12</f>
      </c>
      <c r="I102" s="33">
        <f>'設定資料'!I12</f>
      </c>
      <c r="J102" s="33">
        <f>'設定資料'!J12</f>
      </c>
      <c r="K102" s="33">
        <f>'設定資料'!K12</f>
      </c>
      <c r="L102" s="33">
        <f>'設定資料'!L12</f>
      </c>
      <c r="M102" s="33">
        <f>'設定資料'!M12</f>
      </c>
      <c r="N102" s="33">
        <f>'設定資料'!N12</f>
      </c>
      <c r="O102" s="33">
        <f>'設定資料'!O12</f>
      </c>
      <c r="P102" s="33">
        <f>'設定資料'!P12</f>
      </c>
      <c r="Q102" s="33">
        <f>'設定資料'!Q12</f>
      </c>
      <c r="R102" s="33">
        <f>'設定資料'!R12</f>
      </c>
      <c r="S102" s="33">
        <f>'設定資料'!S12</f>
      </c>
    </row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  <row r="205" s="33" customFormat="1" ht="13.5"/>
    <row r="206" s="33" customFormat="1" ht="13.5"/>
    <row r="207" s="33" customFormat="1" ht="13.5"/>
    <row r="208" s="33" customFormat="1" ht="13.5"/>
    <row r="209" s="33" customFormat="1" ht="13.5"/>
    <row r="210" s="33" customFormat="1" ht="13.5"/>
    <row r="211" s="33" customFormat="1" ht="13.5"/>
    <row r="212" s="33" customFormat="1" ht="13.5"/>
    <row r="213" s="33" customFormat="1" ht="13.5"/>
    <row r="214" s="33" customFormat="1" ht="13.5"/>
    <row r="215" s="33" customFormat="1" ht="13.5"/>
    <row r="216" s="33" customFormat="1" ht="13.5"/>
    <row r="217" s="33" customFormat="1" ht="13.5"/>
    <row r="218" s="33" customFormat="1" ht="13.5"/>
    <row r="219" s="33" customFormat="1" ht="13.5"/>
    <row r="220" s="33" customFormat="1" ht="13.5"/>
    <row r="221" s="33" customFormat="1" ht="13.5"/>
    <row r="222" s="33" customFormat="1" ht="13.5"/>
    <row r="223" s="33" customFormat="1" ht="13.5"/>
    <row r="224" s="33" customFormat="1" ht="13.5"/>
    <row r="225" s="33" customFormat="1" ht="13.5"/>
    <row r="226" s="33" customFormat="1" ht="13.5"/>
    <row r="227" s="33" customFormat="1" ht="13.5"/>
    <row r="228" s="33" customFormat="1" ht="13.5"/>
    <row r="229" s="33" customFormat="1" ht="13.5"/>
    <row r="230" s="33" customFormat="1" ht="13.5"/>
    <row r="231" s="33" customFormat="1" ht="13.5"/>
    <row r="232" s="33" customFormat="1" ht="13.5"/>
    <row r="233" s="33" customFormat="1" ht="13.5"/>
    <row r="234" s="33" customFormat="1" ht="13.5"/>
    <row r="235" s="33" customFormat="1" ht="13.5"/>
    <row r="236" s="33" customFormat="1" ht="13.5"/>
    <row r="237" s="33" customFormat="1" ht="13.5"/>
    <row r="238" s="33" customFormat="1" ht="13.5"/>
    <row r="239" s="33" customFormat="1" ht="13.5"/>
    <row r="240" s="33" customFormat="1" ht="13.5"/>
    <row r="241" s="33" customFormat="1" ht="13.5"/>
    <row r="242" s="33" customFormat="1" ht="13.5"/>
    <row r="243" s="33" customFormat="1" ht="13.5"/>
    <row r="244" s="33" customFormat="1" ht="13.5"/>
    <row r="245" s="33" customFormat="1" ht="13.5"/>
    <row r="246" s="33" customFormat="1" ht="13.5"/>
    <row r="247" s="33" customFormat="1" ht="13.5"/>
    <row r="248" s="33" customFormat="1" ht="13.5"/>
    <row r="249" s="33" customFormat="1" ht="13.5"/>
    <row r="250" s="33" customFormat="1" ht="13.5"/>
    <row r="251" s="33" customFormat="1" ht="13.5"/>
    <row r="252" s="33" customFormat="1" ht="13.5"/>
    <row r="253" s="33" customFormat="1" ht="13.5"/>
    <row r="254" s="33" customFormat="1" ht="13.5"/>
    <row r="255" s="33" customFormat="1" ht="13.5"/>
    <row r="256" s="33" customFormat="1" ht="13.5"/>
  </sheetData>
  <sheetProtection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1.8515625" style="12" customWidth="1"/>
    <col min="3" max="3" width="8.28125" style="12" customWidth="1"/>
    <col min="4" max="4" width="6.421875" style="12" customWidth="1"/>
    <col min="5" max="19" width="5.140625" style="12" customWidth="1"/>
    <col min="20" max="20" width="2.140625" style="12" customWidth="1"/>
    <col min="21" max="21" width="16.8515625" style="12" customWidth="1"/>
    <col min="22" max="22" width="24.57421875" style="12" customWidth="1"/>
    <col min="23" max="31" width="13.8515625" style="12" customWidth="1"/>
    <col min="32" max="16384" width="9.00390625" style="12" customWidth="1"/>
  </cols>
  <sheetData>
    <row r="1" spans="1:31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3.5">
      <c r="A2" s="2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4.5" customHeight="1">
      <c r="A3" s="2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3.5">
      <c r="A4" s="28"/>
      <c r="B4" s="62"/>
      <c r="C4" s="63" t="s">
        <v>498</v>
      </c>
      <c r="D4" s="16">
        <v>2016</v>
      </c>
      <c r="E4" s="63" t="s">
        <v>499</v>
      </c>
      <c r="F4" s="16">
        <v>3</v>
      </c>
      <c r="G4" s="63" t="s">
        <v>500</v>
      </c>
      <c r="H4" s="100" t="s">
        <v>521</v>
      </c>
      <c r="I4" s="100"/>
      <c r="J4" s="101" t="s">
        <v>563</v>
      </c>
      <c r="K4" s="101"/>
      <c r="L4" s="101"/>
      <c r="M4" s="101"/>
      <c r="N4" s="101"/>
      <c r="O4" s="101"/>
      <c r="P4" s="101"/>
      <c r="Q4" s="101"/>
      <c r="R4" s="62"/>
      <c r="S4" s="62"/>
      <c r="T4" s="6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4.5" customHeigh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4.25" thickBot="1">
      <c r="A7" s="28"/>
      <c r="B7" s="61"/>
      <c r="C7" s="63" t="s">
        <v>516</v>
      </c>
      <c r="D7" s="63"/>
      <c r="E7" s="64" t="s">
        <v>501</v>
      </c>
      <c r="F7" s="64" t="s">
        <v>502</v>
      </c>
      <c r="G7" s="64" t="s">
        <v>503</v>
      </c>
      <c r="H7" s="64" t="s">
        <v>504</v>
      </c>
      <c r="I7" s="64" t="s">
        <v>505</v>
      </c>
      <c r="J7" s="64" t="s">
        <v>506</v>
      </c>
      <c r="K7" s="64" t="s">
        <v>507</v>
      </c>
      <c r="L7" s="64" t="s">
        <v>508</v>
      </c>
      <c r="M7" s="64" t="s">
        <v>509</v>
      </c>
      <c r="N7" s="64" t="s">
        <v>510</v>
      </c>
      <c r="O7" s="64" t="s">
        <v>511</v>
      </c>
      <c r="P7" s="64" t="s">
        <v>512</v>
      </c>
      <c r="Q7" s="64" t="s">
        <v>513</v>
      </c>
      <c r="R7" s="64" t="s">
        <v>514</v>
      </c>
      <c r="S7" s="64" t="s">
        <v>515</v>
      </c>
      <c r="T7" s="63"/>
      <c r="U7" s="28"/>
      <c r="V7" s="31" t="s">
        <v>567</v>
      </c>
      <c r="W7" s="28"/>
      <c r="X7" s="28"/>
      <c r="Y7" s="28"/>
      <c r="Z7" s="28"/>
      <c r="AA7" s="28"/>
      <c r="AB7" s="28"/>
      <c r="AC7" s="28"/>
      <c r="AD7" s="28"/>
      <c r="AE7" s="28"/>
    </row>
    <row r="8" spans="1:31" s="17" customFormat="1" ht="18.75" customHeight="1">
      <c r="A8" s="29"/>
      <c r="B8" s="94" t="s">
        <v>559</v>
      </c>
      <c r="C8" s="95"/>
      <c r="D8" s="96"/>
      <c r="E8" s="18" t="s">
        <v>682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6"/>
      <c r="U8" s="29"/>
      <c r="V8" s="27" t="s">
        <v>679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7" customFormat="1" ht="18.75" customHeight="1">
      <c r="A9" s="29"/>
      <c r="B9" s="97" t="s">
        <v>560</v>
      </c>
      <c r="C9" s="98"/>
      <c r="D9" s="99"/>
      <c r="E9" s="21" t="s">
        <v>682</v>
      </c>
      <c r="F9" s="21" t="s">
        <v>683</v>
      </c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3"/>
      <c r="T9" s="67"/>
      <c r="U9" s="29"/>
      <c r="V9" s="27" t="s">
        <v>680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1" s="17" customFormat="1" ht="20.25" customHeight="1" thickBot="1">
      <c r="A10" s="28"/>
      <c r="B10" s="90" t="s">
        <v>525</v>
      </c>
      <c r="C10" s="91"/>
      <c r="D10" s="92"/>
      <c r="E10" s="24">
        <v>0.767</v>
      </c>
      <c r="F10" s="25">
        <v>0.696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68"/>
      <c r="U10" s="29"/>
      <c r="V10" s="27" t="s">
        <v>681</v>
      </c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7" customFormat="1" ht="18.75" customHeight="1">
      <c r="A11" s="28"/>
      <c r="B11" s="60"/>
      <c r="C11" s="93" t="s">
        <v>523</v>
      </c>
      <c r="D11" s="93"/>
      <c r="E11" s="65">
        <f>SUM(E12:S12)</f>
        <v>2</v>
      </c>
      <c r="F11" s="65" t="s">
        <v>524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2" t="s">
        <v>563</v>
      </c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7" customFormat="1" ht="18" customHeight="1">
      <c r="A12" s="28"/>
      <c r="B12" s="30"/>
      <c r="C12" s="30"/>
      <c r="D12" s="76" t="s">
        <v>522</v>
      </c>
      <c r="E12" s="30">
        <f>IF(COUNTA(E8:E9)&gt;0,1,"")</f>
        <v>1</v>
      </c>
      <c r="F12" s="30">
        <f aca="true" t="shared" si="0" ref="F12:S12">IF(COUNTA(F8:F9)&gt;0,1,"")</f>
        <v>1</v>
      </c>
      <c r="G12" s="30">
        <f t="shared" si="0"/>
      </c>
      <c r="H12" s="30">
        <f t="shared" si="0"/>
      </c>
      <c r="I12" s="30">
        <f t="shared" si="0"/>
      </c>
      <c r="J12" s="30">
        <f t="shared" si="0"/>
      </c>
      <c r="K12" s="30">
        <f t="shared" si="0"/>
      </c>
      <c r="L12" s="30">
        <f t="shared" si="0"/>
      </c>
      <c r="M12" s="30">
        <f t="shared" si="0"/>
      </c>
      <c r="N12" s="30">
        <f t="shared" si="0"/>
      </c>
      <c r="O12" s="30">
        <f t="shared" si="0"/>
      </c>
      <c r="P12" s="30">
        <f t="shared" si="0"/>
      </c>
      <c r="Q12" s="30">
        <f t="shared" si="0"/>
      </c>
      <c r="R12" s="30">
        <f t="shared" si="0"/>
      </c>
      <c r="S12" s="30">
        <f t="shared" si="0"/>
      </c>
      <c r="T12" s="30"/>
      <c r="U12" s="29"/>
      <c r="V12" s="32" t="s">
        <v>564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7" customFormat="1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32" t="s">
        <v>673</v>
      </c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7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2" t="s">
        <v>674</v>
      </c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7" customFormat="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2" t="s">
        <v>675</v>
      </c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2" t="s">
        <v>676</v>
      </c>
      <c r="W16" s="28"/>
      <c r="X16" s="28"/>
      <c r="Y16" s="29"/>
      <c r="Z16" s="28"/>
      <c r="AA16" s="28"/>
      <c r="AB16" s="28"/>
      <c r="AC16" s="28"/>
      <c r="AD16" s="28"/>
      <c r="AE16" s="28"/>
    </row>
    <row r="17" spans="1:31" ht="30" customHeight="1">
      <c r="A17" s="28"/>
      <c r="B17" s="28"/>
      <c r="C17" s="28"/>
      <c r="D17" s="69"/>
      <c r="E17" s="59" t="s">
        <v>553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8"/>
      <c r="S17" s="28"/>
      <c r="T17" s="28"/>
      <c r="U17" s="28"/>
      <c r="V17" s="32" t="s">
        <v>677</v>
      </c>
      <c r="W17" s="28"/>
      <c r="X17" s="28"/>
      <c r="Y17" s="29"/>
      <c r="Z17" s="28"/>
      <c r="AA17" s="28"/>
      <c r="AB17" s="28"/>
      <c r="AC17" s="28"/>
      <c r="AD17" s="28"/>
      <c r="AE17" s="28"/>
    </row>
    <row r="18" spans="1:3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2" t="s">
        <v>678</v>
      </c>
      <c r="W18" s="28"/>
      <c r="X18" s="28"/>
      <c r="Y18" s="29"/>
      <c r="Z18" s="28"/>
      <c r="AA18" s="28"/>
      <c r="AB18" s="28"/>
      <c r="AC18" s="28"/>
      <c r="AD18" s="28"/>
      <c r="AE18" s="28"/>
    </row>
    <row r="19" spans="1:3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7" t="s">
        <v>565</v>
      </c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 t="s">
        <v>566</v>
      </c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0" t="s">
        <v>0</v>
      </c>
      <c r="B1" s="70" t="s">
        <v>1</v>
      </c>
      <c r="C1" s="70" t="s">
        <v>554</v>
      </c>
      <c r="D1" s="70" t="s">
        <v>548</v>
      </c>
      <c r="E1" s="70" t="s">
        <v>517</v>
      </c>
      <c r="F1" s="8" t="s">
        <v>496</v>
      </c>
      <c r="G1" s="8" t="s">
        <v>533</v>
      </c>
      <c r="H1" s="8" t="s">
        <v>534</v>
      </c>
      <c r="I1" s="8" t="s">
        <v>535</v>
      </c>
      <c r="J1" s="8" t="s">
        <v>536</v>
      </c>
      <c r="K1" s="8" t="s">
        <v>537</v>
      </c>
      <c r="L1" s="8" t="s">
        <v>538</v>
      </c>
      <c r="M1" s="8" t="s">
        <v>539</v>
      </c>
      <c r="N1" s="8" t="s">
        <v>540</v>
      </c>
      <c r="O1" s="8" t="s">
        <v>541</v>
      </c>
      <c r="P1" s="8" t="s">
        <v>542</v>
      </c>
      <c r="Q1" s="8" t="s">
        <v>543</v>
      </c>
      <c r="R1" s="8" t="s">
        <v>544</v>
      </c>
      <c r="S1" s="8" t="s">
        <v>545</v>
      </c>
      <c r="T1" s="8" t="s">
        <v>546</v>
      </c>
      <c r="U1" s="8" t="s">
        <v>547</v>
      </c>
      <c r="V1" s="11" t="s">
        <v>550</v>
      </c>
      <c r="W1" s="10"/>
      <c r="X1" s="10"/>
      <c r="Y1" s="10"/>
      <c r="Z1" s="10"/>
      <c r="AA1" s="10"/>
      <c r="AB1" s="10"/>
    </row>
    <row r="2" spans="1:28" ht="13.5">
      <c r="A2" s="71"/>
      <c r="B2" s="71"/>
      <c r="C2" s="71"/>
      <c r="D2" s="71"/>
      <c r="E2" s="71"/>
      <c r="F2" s="72" t="s">
        <v>572</v>
      </c>
      <c r="G2" s="73" t="str">
        <f>IF('設定資料'!E8&lt;&gt;"",'設定資料'!E8,"")</f>
        <v>一</v>
      </c>
      <c r="H2" s="73">
        <f>IF('設定資料'!F8&lt;&gt;"",'設定資料'!F8,"")</f>
      </c>
      <c r="I2" s="73">
        <f>IF('設定資料'!G8&lt;&gt;"",'設定資料'!G8,"")</f>
      </c>
      <c r="J2" s="73">
        <f>IF('設定資料'!H8&lt;&gt;"",'設定資料'!H8,"")</f>
      </c>
      <c r="K2" s="73">
        <f>IF('設定資料'!I8&lt;&gt;"",'設定資料'!I8,"")</f>
      </c>
      <c r="L2" s="73">
        <f>IF('設定資料'!J8&lt;&gt;"",'設定資料'!J8,"")</f>
      </c>
      <c r="M2" s="73">
        <f>IF('設定資料'!K8&lt;&gt;"",'設定資料'!K8,"")</f>
      </c>
      <c r="N2" s="73">
        <f>IF('設定資料'!L8&lt;&gt;"",'設定資料'!L8,"")</f>
      </c>
      <c r="O2" s="73">
        <f>IF('設定資料'!M8&lt;&gt;"",'設定資料'!M8,"")</f>
      </c>
      <c r="P2" s="73">
        <f>IF('設定資料'!N8&lt;&gt;"",'設定資料'!N8,"")</f>
      </c>
      <c r="Q2" s="73">
        <f>IF('設定資料'!O8&lt;&gt;"",'設定資料'!O8,"")</f>
      </c>
      <c r="R2" s="73">
        <f>IF('設定資料'!P8&lt;&gt;"",'設定資料'!P8,"")</f>
      </c>
      <c r="S2" s="73">
        <f>IF('設定資料'!Q8&lt;&gt;"",'設定資料'!Q8,"")</f>
      </c>
      <c r="T2" s="73">
        <f>IF('設定資料'!R8&lt;&gt;"",'設定資料'!R8,"")</f>
      </c>
      <c r="U2" s="73">
        <f>IF('設定資料'!S8&lt;&gt;"",'設定資料'!S8,"")</f>
      </c>
      <c r="V2" s="11"/>
      <c r="W2" s="10"/>
      <c r="X2" s="10"/>
      <c r="Y2" s="10"/>
      <c r="Z2" s="10"/>
      <c r="AA2" s="10"/>
      <c r="AB2" s="10"/>
    </row>
    <row r="3" spans="1:28" ht="13.5">
      <c r="A3" s="71"/>
      <c r="B3" s="71"/>
      <c r="C3" s="71"/>
      <c r="D3" s="71"/>
      <c r="E3" s="71"/>
      <c r="F3" s="72" t="s">
        <v>573</v>
      </c>
      <c r="G3" s="73" t="str">
        <f>IF('設定資料'!E9&lt;&gt;"",'設定資料'!E9,"")</f>
        <v>一</v>
      </c>
      <c r="H3" s="73" t="str">
        <f>IF('設定資料'!F9&lt;&gt;"",'設定資料'!F9,"")</f>
        <v>二</v>
      </c>
      <c r="I3" s="73">
        <f>IF('設定資料'!G9&lt;&gt;"",'設定資料'!G9,"")</f>
      </c>
      <c r="J3" s="73">
        <f>IF('設定資料'!H9&lt;&gt;"",'設定資料'!H9,"")</f>
      </c>
      <c r="K3" s="73">
        <f>IF('設定資料'!I9&lt;&gt;"",'設定資料'!I9,"")</f>
      </c>
      <c r="L3" s="73">
        <f>IF('設定資料'!J9&lt;&gt;"",'設定資料'!J9,"")</f>
      </c>
      <c r="M3" s="73">
        <f>IF('設定資料'!K9&lt;&gt;"",'設定資料'!K9,"")</f>
      </c>
      <c r="N3" s="73">
        <f>IF('設定資料'!L9&lt;&gt;"",'設定資料'!L9,"")</f>
      </c>
      <c r="O3" s="73">
        <f>IF('設定資料'!M9&lt;&gt;"",'設定資料'!M9,"")</f>
      </c>
      <c r="P3" s="73">
        <f>IF('設定資料'!N9&lt;&gt;"",'設定資料'!N9,"")</f>
      </c>
      <c r="Q3" s="73">
        <f>IF('設定資料'!O9&lt;&gt;"",'設定資料'!O9,"")</f>
      </c>
      <c r="R3" s="73">
        <f>IF('設定資料'!P9&lt;&gt;"",'設定資料'!P9,"")</f>
      </c>
      <c r="S3" s="73">
        <f>IF('設定資料'!Q9&lt;&gt;"",'設定資料'!Q9,"")</f>
      </c>
      <c r="T3" s="73">
        <f>IF('設定資料'!R9&lt;&gt;"",'設定資料'!R9,"")</f>
      </c>
      <c r="U3" s="73">
        <f>IF('設定資料'!S9&lt;&gt;"",'設定資料'!S9,"")</f>
      </c>
      <c r="V3" s="11"/>
      <c r="W3" s="10"/>
      <c r="X3" s="10"/>
      <c r="Y3" s="10"/>
      <c r="Z3" s="10"/>
      <c r="AA3" s="10"/>
      <c r="AB3" s="10"/>
    </row>
    <row r="4" spans="1:28" ht="13.5">
      <c r="A4" s="74"/>
      <c r="B4" s="74"/>
      <c r="C4" s="74"/>
      <c r="D4" s="74"/>
      <c r="E4" s="74"/>
      <c r="F4" s="72" t="s">
        <v>574</v>
      </c>
      <c r="G4" s="73">
        <f>IF('設定資料'!E10&lt;&gt;"",'設定資料'!E10,"")</f>
        <v>0.767</v>
      </c>
      <c r="H4" s="73">
        <f>IF('設定資料'!F10&lt;&gt;"",'設定資料'!F10,"")</f>
        <v>0.696</v>
      </c>
      <c r="I4" s="73">
        <f>IF('設定資料'!G10&lt;&gt;"",'設定資料'!G10,"")</f>
      </c>
      <c r="J4" s="73">
        <f>IF('設定資料'!H10&lt;&gt;"",'設定資料'!H10,"")</f>
      </c>
      <c r="K4" s="73">
        <f>IF('設定資料'!I10&lt;&gt;"",'設定資料'!I10,"")</f>
      </c>
      <c r="L4" s="73">
        <f>IF('設定資料'!J10&lt;&gt;"",'設定資料'!J10,"")</f>
      </c>
      <c r="M4" s="73">
        <f>IF('設定資料'!K10&lt;&gt;"",'設定資料'!K10,"")</f>
      </c>
      <c r="N4" s="73">
        <f>IF('設定資料'!L10&lt;&gt;"",'設定資料'!L10,"")</f>
      </c>
      <c r="O4" s="73">
        <f>IF('設定資料'!M10&lt;&gt;"",'設定資料'!M10,"")</f>
      </c>
      <c r="P4" s="73">
        <f>IF('設定資料'!N10&lt;&gt;"",'設定資料'!N10,"")</f>
      </c>
      <c r="Q4" s="73">
        <f>IF('設定資料'!O10&lt;&gt;"",'設定資料'!O10,"")</f>
      </c>
      <c r="R4" s="73">
        <f>IF('設定資料'!P10&lt;&gt;"",'設定資料'!P10,"")</f>
      </c>
      <c r="S4" s="73">
        <f>IF('設定資料'!Q10&lt;&gt;"",'設定資料'!Q10,"")</f>
      </c>
      <c r="T4" s="73">
        <f>IF('設定資料'!R10&lt;&gt;"",'設定資料'!R10,"")</f>
      </c>
      <c r="U4" s="73">
        <f>IF('設定資料'!S10&lt;&gt;"",'設定資料'!S10,"")</f>
      </c>
      <c r="V4" s="11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3</v>
      </c>
      <c r="E5" s="9" t="str">
        <f>'入力'!E7</f>
        <v>国語小５チャレンジ問題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571">
      <selection activeCell="F574" sqref="F574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601</v>
      </c>
      <c r="B1" s="3" t="s">
        <v>602</v>
      </c>
      <c r="C1" s="11" t="s">
        <v>552</v>
      </c>
      <c r="D1" s="11"/>
      <c r="E1" s="11"/>
      <c r="F1" s="11"/>
      <c r="G1" s="11"/>
      <c r="H1" s="11"/>
      <c r="I1" s="11"/>
      <c r="J1" s="11"/>
    </row>
    <row r="2" spans="1:2" ht="13.5">
      <c r="A2" s="1">
        <v>172</v>
      </c>
      <c r="B2" s="4" t="s">
        <v>579</v>
      </c>
    </row>
    <row r="3" spans="1:2" ht="13.5">
      <c r="A3" s="1">
        <v>173</v>
      </c>
      <c r="B3" s="4" t="s">
        <v>577</v>
      </c>
    </row>
    <row r="4" spans="1:2" ht="13.5">
      <c r="A4" s="1">
        <v>175</v>
      </c>
      <c r="B4" s="4" t="s">
        <v>580</v>
      </c>
    </row>
    <row r="5" spans="1:2" ht="13.5">
      <c r="A5" s="1">
        <v>176</v>
      </c>
      <c r="B5" s="4" t="s">
        <v>578</v>
      </c>
    </row>
    <row r="6" spans="1:2" ht="13.5">
      <c r="A6" s="1">
        <v>182</v>
      </c>
      <c r="B6" s="4" t="s">
        <v>603</v>
      </c>
    </row>
    <row r="7" spans="1:2" ht="13.5">
      <c r="A7" s="1">
        <v>201</v>
      </c>
      <c r="B7" s="4" t="s">
        <v>604</v>
      </c>
    </row>
    <row r="8" spans="1:2" ht="13.5">
      <c r="A8" s="1">
        <v>202</v>
      </c>
      <c r="B8" s="4" t="s">
        <v>605</v>
      </c>
    </row>
    <row r="9" spans="1:2" ht="13.5">
      <c r="A9" s="1">
        <v>203</v>
      </c>
      <c r="B9" s="4" t="s">
        <v>606</v>
      </c>
    </row>
    <row r="10" spans="1:2" ht="13.5">
      <c r="A10" s="1">
        <v>204</v>
      </c>
      <c r="B10" s="4" t="s">
        <v>576</v>
      </c>
    </row>
    <row r="11" spans="1:2" ht="13.5">
      <c r="A11" s="1">
        <v>205</v>
      </c>
      <c r="B11" s="4" t="s">
        <v>607</v>
      </c>
    </row>
    <row r="12" spans="1:2" ht="13.5">
      <c r="A12" s="1">
        <v>206</v>
      </c>
      <c r="B12" s="4" t="s">
        <v>608</v>
      </c>
    </row>
    <row r="13" spans="1:2" ht="13.5">
      <c r="A13" s="1">
        <v>207</v>
      </c>
      <c r="B13" s="4" t="s">
        <v>609</v>
      </c>
    </row>
    <row r="14" spans="1:2" ht="13.5">
      <c r="A14" s="1">
        <v>208</v>
      </c>
      <c r="B14" s="4" t="s">
        <v>610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611</v>
      </c>
    </row>
    <row r="35" spans="1:2" ht="13.5">
      <c r="A35" s="1">
        <v>3494</v>
      </c>
      <c r="B35" s="4" t="s">
        <v>612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684</v>
      </c>
    </row>
    <row r="42" spans="1:2" ht="13.5">
      <c r="A42" s="1">
        <v>3613</v>
      </c>
      <c r="B42" s="4" t="s">
        <v>613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614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615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616</v>
      </c>
    </row>
    <row r="73" spans="1:2" ht="13.5">
      <c r="A73" s="1">
        <v>3677</v>
      </c>
      <c r="B73" s="4" t="s">
        <v>685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686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617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618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619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620</v>
      </c>
    </row>
    <row r="114" spans="1:2" ht="13.5">
      <c r="A114" s="1">
        <v>4052</v>
      </c>
      <c r="B114" s="4" t="s">
        <v>621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622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623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624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625</v>
      </c>
    </row>
    <row r="135" spans="1:2" ht="13.5">
      <c r="A135" s="1">
        <v>4326</v>
      </c>
      <c r="B135" s="4" t="s">
        <v>626</v>
      </c>
    </row>
    <row r="136" spans="1:2" ht="13.5">
      <c r="A136" s="1">
        <v>4327</v>
      </c>
      <c r="B136" s="4" t="s">
        <v>627</v>
      </c>
    </row>
    <row r="137" spans="1:2" ht="13.5">
      <c r="A137" s="1">
        <v>4328</v>
      </c>
      <c r="B137" s="4" t="s">
        <v>628</v>
      </c>
    </row>
    <row r="138" spans="1:2" ht="13.5">
      <c r="A138" s="1">
        <v>4329</v>
      </c>
      <c r="B138" s="4" t="s">
        <v>629</v>
      </c>
    </row>
    <row r="139" spans="1:2" ht="13.5">
      <c r="A139" s="1">
        <v>4331</v>
      </c>
      <c r="B139" s="4" t="s">
        <v>630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631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632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633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634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635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636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637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638</v>
      </c>
    </row>
    <row r="236" spans="1:2" ht="13.5">
      <c r="A236" s="1">
        <v>5731</v>
      </c>
      <c r="B236" s="4" t="s">
        <v>639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640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641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642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643</v>
      </c>
    </row>
    <row r="306" spans="1:2" ht="13.5">
      <c r="A306" s="1">
        <v>7013</v>
      </c>
      <c r="B306" s="4" t="s">
        <v>687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644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645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688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646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647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648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649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650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651</v>
      </c>
    </row>
    <row r="440" spans="1:2" ht="13.5">
      <c r="A440" s="1">
        <v>8016</v>
      </c>
      <c r="B440" s="4" t="s">
        <v>652</v>
      </c>
    </row>
    <row r="441" spans="1:2" ht="13.5">
      <c r="A441" s="1">
        <v>8017</v>
      </c>
      <c r="B441" s="4" t="s">
        <v>653</v>
      </c>
    </row>
    <row r="442" spans="1:2" ht="13.5">
      <c r="A442" s="1">
        <v>8018</v>
      </c>
      <c r="B442" s="4" t="s">
        <v>654</v>
      </c>
    </row>
    <row r="443" spans="1:2" ht="13.5">
      <c r="A443" s="1">
        <v>8024</v>
      </c>
      <c r="B443" s="4" t="s">
        <v>655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656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657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658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659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660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661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662</v>
      </c>
    </row>
    <row r="541" spans="1:2" ht="13.5">
      <c r="A541" s="1">
        <v>8338</v>
      </c>
      <c r="B541" s="4" t="s">
        <v>663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664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665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666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667</v>
      </c>
    </row>
    <row r="578" spans="1:2" ht="13.5">
      <c r="A578" s="1">
        <v>8713</v>
      </c>
      <c r="B578" s="4" t="s">
        <v>668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669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670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671</v>
      </c>
    </row>
    <row r="596" spans="1:2" ht="13.5">
      <c r="A596" s="1">
        <v>9999</v>
      </c>
      <c r="B596" s="4" t="s">
        <v>672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dcterms:created xsi:type="dcterms:W3CDTF">2012-05-21T07:24:57Z</dcterms:created>
  <dcterms:modified xsi:type="dcterms:W3CDTF">2015-07-28T02:02:10Z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